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HHWorkspaceFolder\"/>
    </mc:Choice>
  </mc:AlternateContent>
  <xr:revisionPtr revIDLastSave="0" documentId="13_ncr:1_{A1724C41-1980-41EC-ABF3-F54F69D1BD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見積書 (表紙・集計）" sheetId="12" r:id="rId1"/>
    <sheet name="１号明細書" sheetId="13" r:id="rId2"/>
    <sheet name="２号明細書" sheetId="15" r:id="rId3"/>
    <sheet name="３号明細書" sheetId="16" r:id="rId4"/>
  </sheets>
  <definedNames>
    <definedName name="_xlnm.Print_Area" localSheetId="1">'１号明細書'!$A$1:$H$38</definedName>
    <definedName name="_xlnm.Print_Area" localSheetId="3">'３号明細書'!$A$1:$H$34</definedName>
    <definedName name="_xlnm.Print_Area" localSheetId="0">'見積書 (表紙・集計）'!$A$1:$H$45</definedName>
    <definedName name="_xlnm.Print_Titles" localSheetId="0">'見積書 (表紙・集計）'!$19:$19</definedName>
  </definedNames>
  <calcPr calcId="191029" iterateCount="1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6" l="1"/>
  <c r="G24" i="16"/>
  <c r="E17" i="16"/>
  <c r="G32" i="15"/>
  <c r="G31" i="15"/>
  <c r="G30" i="15"/>
  <c r="G29" i="15"/>
  <c r="G35" i="13"/>
  <c r="G36" i="13"/>
  <c r="E15" i="16"/>
  <c r="E19" i="16"/>
  <c r="G33" i="13"/>
  <c r="G34" i="13"/>
  <c r="G31" i="13"/>
  <c r="G32" i="13"/>
  <c r="G21" i="16"/>
  <c r="G22" i="16"/>
  <c r="G19" i="16"/>
  <c r="G20" i="16"/>
  <c r="G17" i="16"/>
  <c r="G18" i="16"/>
  <c r="G15" i="16"/>
  <c r="G16" i="16"/>
  <c r="G13" i="16"/>
  <c r="G14" i="16"/>
  <c r="G11" i="16"/>
  <c r="G12" i="16"/>
  <c r="G9" i="16"/>
  <c r="G10" i="16"/>
  <c r="G7" i="16"/>
  <c r="G8" i="16"/>
  <c r="G5" i="16"/>
  <c r="G6" i="16"/>
  <c r="G3" i="16"/>
  <c r="G4" i="16"/>
  <c r="G34" i="15"/>
  <c r="G33" i="15"/>
  <c r="G28" i="15"/>
  <c r="G27" i="15"/>
  <c r="G26" i="15"/>
  <c r="G25" i="15"/>
  <c r="G24" i="15"/>
  <c r="G23" i="15"/>
  <c r="G22" i="15"/>
  <c r="G21" i="15"/>
  <c r="G16" i="15"/>
  <c r="G15" i="15"/>
  <c r="G14" i="15"/>
  <c r="G13" i="15"/>
  <c r="G12" i="15"/>
  <c r="G11" i="15"/>
  <c r="G8" i="15"/>
  <c r="G7" i="15"/>
  <c r="G6" i="15"/>
  <c r="G5" i="15"/>
  <c r="G4" i="15"/>
  <c r="G3" i="15"/>
  <c r="G33" i="16"/>
  <c r="G34" i="16"/>
  <c r="G5" i="13"/>
  <c r="G6" i="13"/>
  <c r="G3" i="13"/>
  <c r="G4" i="13"/>
  <c r="G75" i="12"/>
  <c r="G79" i="12"/>
  <c r="H78" i="12"/>
  <c r="G74" i="12"/>
  <c r="G76" i="12"/>
  <c r="E73" i="12"/>
  <c r="G72" i="12"/>
  <c r="G73" i="12"/>
  <c r="E71" i="12"/>
  <c r="G70" i="12"/>
  <c r="G71" i="12"/>
  <c r="E69" i="12"/>
  <c r="G68" i="12"/>
  <c r="G69" i="12"/>
  <c r="E67" i="12"/>
  <c r="G66" i="12"/>
  <c r="G67" i="12"/>
  <c r="E65" i="12"/>
  <c r="G64" i="12"/>
  <c r="G65" i="12"/>
  <c r="E63" i="12"/>
  <c r="G62" i="12"/>
  <c r="G63" i="12"/>
  <c r="G60" i="12"/>
  <c r="G61" i="12"/>
  <c r="E61" i="12"/>
  <c r="E59" i="12"/>
  <c r="G58" i="12"/>
  <c r="G59" i="12"/>
  <c r="E57" i="12"/>
  <c r="G56" i="12"/>
  <c r="G57" i="12"/>
  <c r="E55" i="12"/>
  <c r="G54" i="12"/>
  <c r="G55" i="12"/>
  <c r="E53" i="12"/>
  <c r="G52" i="12"/>
  <c r="G53" i="12"/>
  <c r="E51" i="12"/>
  <c r="G50" i="12"/>
  <c r="G51" i="12"/>
  <c r="E49" i="12"/>
  <c r="G48" i="12"/>
  <c r="G49" i="12"/>
  <c r="H74" i="12"/>
  <c r="G77" i="12"/>
  <c r="G78" i="12"/>
  <c r="H75" i="12"/>
  <c r="G37" i="13"/>
  <c r="G38" i="13"/>
</calcChain>
</file>

<file path=xl/sharedStrings.xml><?xml version="1.0" encoding="utf-8"?>
<sst xmlns="http://schemas.openxmlformats.org/spreadsheetml/2006/main" count="195" uniqueCount="127">
  <si>
    <t>円</t>
    <rPh sb="0" eb="1">
      <t>エン</t>
    </rPh>
    <phoneticPr fontId="2"/>
  </si>
  <si>
    <t>名　称</t>
    <phoneticPr fontId="2"/>
  </si>
  <si>
    <t>摘　要</t>
    <phoneticPr fontId="2"/>
  </si>
  <si>
    <t>単位</t>
  </si>
  <si>
    <t>単 価(円)</t>
  </si>
  <si>
    <t>数 量</t>
  </si>
  <si>
    <t>金 額(円)</t>
  </si>
  <si>
    <t>備 考</t>
  </si>
  <si>
    <t>枚</t>
    <rPh sb="0" eb="1">
      <t>マイ</t>
    </rPh>
    <phoneticPr fontId="2"/>
  </si>
  <si>
    <t>個人協賛受付業務</t>
    <rPh sb="0" eb="4">
      <t>コジンキョウサン</t>
    </rPh>
    <rPh sb="4" eb="6">
      <t>ウケツケ</t>
    </rPh>
    <rPh sb="6" eb="8">
      <t>ギョウム</t>
    </rPh>
    <phoneticPr fontId="2"/>
  </si>
  <si>
    <t>式</t>
    <rPh sb="0" eb="1">
      <t>シキ</t>
    </rPh>
    <phoneticPr fontId="2"/>
  </si>
  <si>
    <t>第１号明細書</t>
    <rPh sb="0" eb="1">
      <t>ダイ</t>
    </rPh>
    <rPh sb="2" eb="3">
      <t>ゴウ</t>
    </rPh>
    <rPh sb="3" eb="6">
      <t>メイサイショ</t>
    </rPh>
    <phoneticPr fontId="2"/>
  </si>
  <si>
    <t>法人協賛受付業務</t>
    <rPh sb="0" eb="2">
      <t>ホウジン</t>
    </rPh>
    <rPh sb="2" eb="4">
      <t>キョウサン</t>
    </rPh>
    <rPh sb="4" eb="6">
      <t>ウケツケ</t>
    </rPh>
    <rPh sb="6" eb="8">
      <t>ギョウム</t>
    </rPh>
    <phoneticPr fontId="2"/>
  </si>
  <si>
    <t>第２号明細書</t>
    <rPh sb="0" eb="1">
      <t>ダイ</t>
    </rPh>
    <rPh sb="2" eb="3">
      <t>ゴウ</t>
    </rPh>
    <rPh sb="3" eb="6">
      <t>メイサイショ</t>
    </rPh>
    <phoneticPr fontId="2"/>
  </si>
  <si>
    <t>ＰＲグッズ等作成業務</t>
    <rPh sb="5" eb="6">
      <t>トウ</t>
    </rPh>
    <rPh sb="6" eb="8">
      <t>サクセイ</t>
    </rPh>
    <rPh sb="8" eb="10">
      <t>ギョウム</t>
    </rPh>
    <phoneticPr fontId="2"/>
  </si>
  <si>
    <t>第３号明細書</t>
    <rPh sb="0" eb="1">
      <t>ダイ</t>
    </rPh>
    <rPh sb="2" eb="3">
      <t>ゴウ</t>
    </rPh>
    <rPh sb="3" eb="6">
      <t>メイサイショ</t>
    </rPh>
    <phoneticPr fontId="2"/>
  </si>
  <si>
    <t xml:space="preserve"> 委託金額（Ａ）</t>
    <phoneticPr fontId="2"/>
  </si>
  <si>
    <t xml:space="preserve"> 積算金額（Ａ＋Ｂ）</t>
    <phoneticPr fontId="2"/>
  </si>
  <si>
    <t xml:space="preserve">    ※  単位、単価、数量、金額（円）：上段……当初積算  下段……変更積算</t>
    <rPh sb="7" eb="9">
      <t>タンイ</t>
    </rPh>
    <rPh sb="10" eb="12">
      <t>タンカ</t>
    </rPh>
    <rPh sb="13" eb="15">
      <t>スウリョウ</t>
    </rPh>
    <rPh sb="16" eb="18">
      <t>キンガク</t>
    </rPh>
    <rPh sb="19" eb="20">
      <t>エン</t>
    </rPh>
    <phoneticPr fontId="2"/>
  </si>
  <si>
    <t>名　称</t>
  </si>
  <si>
    <t>摘　要</t>
  </si>
  <si>
    <t xml:space="preserve"> 消費税及び地方消費税額（Ｂ＝Ａ×０．０５  円未満切捨て）</t>
    <phoneticPr fontId="2"/>
  </si>
  <si>
    <t xml:space="preserve">    ※  増減額：上段……増加額  下段……減少額</t>
    <rPh sb="7" eb="10">
      <t>ゾウゲンガク</t>
    </rPh>
    <rPh sb="15" eb="17">
      <t>ゾウカ</t>
    </rPh>
    <rPh sb="17" eb="18">
      <t>ガク</t>
    </rPh>
    <rPh sb="24" eb="27">
      <t>ゲンショウガク</t>
    </rPh>
    <phoneticPr fontId="2"/>
  </si>
  <si>
    <t>第　１　号　明　細　書</t>
    <rPh sb="0" eb="1">
      <t>ダイ</t>
    </rPh>
    <rPh sb="4" eb="5">
      <t>ゴウ</t>
    </rPh>
    <rPh sb="6" eb="7">
      <t>メイ</t>
    </rPh>
    <rPh sb="8" eb="9">
      <t>ホソ</t>
    </rPh>
    <rPh sb="10" eb="11">
      <t>ショ</t>
    </rPh>
    <phoneticPr fontId="2"/>
  </si>
  <si>
    <t>第　２　号　明　細　書</t>
    <rPh sb="4" eb="5">
      <t>ゴウ</t>
    </rPh>
    <rPh sb="6" eb="7">
      <t>メイ</t>
    </rPh>
    <rPh sb="8" eb="9">
      <t>ホソ</t>
    </rPh>
    <rPh sb="10" eb="11">
      <t>ショ</t>
    </rPh>
    <phoneticPr fontId="2"/>
  </si>
  <si>
    <t>第　３　号　明　細　書</t>
    <rPh sb="4" eb="5">
      <t>ゴウ</t>
    </rPh>
    <rPh sb="6" eb="7">
      <t>メイ</t>
    </rPh>
    <rPh sb="8" eb="9">
      <t>ホソ</t>
    </rPh>
    <rPh sb="10" eb="11">
      <t>ショ</t>
    </rPh>
    <phoneticPr fontId="2"/>
  </si>
  <si>
    <t>名称</t>
    <rPh sb="0" eb="2">
      <t>メイショウ</t>
    </rPh>
    <phoneticPr fontId="2"/>
  </si>
  <si>
    <t>摘要</t>
    <rPh sb="0" eb="2">
      <t>テキヨウ</t>
    </rPh>
    <phoneticPr fontId="2"/>
  </si>
  <si>
    <t>単位</t>
    <rPh sb="0" eb="2">
      <t>タンイ</t>
    </rPh>
    <phoneticPr fontId="2"/>
  </si>
  <si>
    <t>単価（円）</t>
    <rPh sb="0" eb="2">
      <t>タンカ</t>
    </rPh>
    <rPh sb="3" eb="4">
      <t>エン</t>
    </rPh>
    <phoneticPr fontId="2"/>
  </si>
  <si>
    <t>数量</t>
    <rPh sb="0" eb="2">
      <t>スウリョウ</t>
    </rPh>
    <phoneticPr fontId="2"/>
  </si>
  <si>
    <t>金額（円）</t>
    <rPh sb="0" eb="2">
      <t>キンガク</t>
    </rPh>
    <rPh sb="3" eb="4">
      <t>エン</t>
    </rPh>
    <phoneticPr fontId="2"/>
  </si>
  <si>
    <t>式計算用</t>
    <rPh sb="0" eb="1">
      <t>シキ</t>
    </rPh>
    <rPh sb="1" eb="3">
      <t>ケイサン</t>
    </rPh>
    <rPh sb="3" eb="4">
      <t>ヨウ</t>
    </rPh>
    <phoneticPr fontId="2"/>
  </si>
  <si>
    <t>備考</t>
    <rPh sb="0" eb="2">
      <t>ビコウ</t>
    </rPh>
    <phoneticPr fontId="2"/>
  </si>
  <si>
    <t>件</t>
    <rPh sb="0" eb="1">
      <t>ケン</t>
    </rPh>
    <phoneticPr fontId="2"/>
  </si>
  <si>
    <t>開催ＰＲポスター</t>
    <rPh sb="0" eb="2">
      <t>カイサイ</t>
    </rPh>
    <phoneticPr fontId="2"/>
  </si>
  <si>
    <t>名鉄駅貼り用</t>
    <phoneticPr fontId="2"/>
  </si>
  <si>
    <t>配布用</t>
    <rPh sb="0" eb="2">
      <t>ハイフ</t>
    </rPh>
    <rPh sb="2" eb="3">
      <t>ヨウ</t>
    </rPh>
    <phoneticPr fontId="2"/>
  </si>
  <si>
    <t>郵送費</t>
    <rPh sb="0" eb="3">
      <t>ユウソウヒ</t>
    </rPh>
    <phoneticPr fontId="2"/>
  </si>
  <si>
    <t>電車・バス用</t>
    <rPh sb="5" eb="6">
      <t>ヨウ</t>
    </rPh>
    <phoneticPr fontId="2"/>
  </si>
  <si>
    <t>法人イス用</t>
    <rPh sb="0" eb="2">
      <t>ホウジン</t>
    </rPh>
    <rPh sb="4" eb="5">
      <t>ヨウ</t>
    </rPh>
    <phoneticPr fontId="2"/>
  </si>
  <si>
    <t>公式ガイド</t>
    <rPh sb="0" eb="2">
      <t>コウシキ</t>
    </rPh>
    <phoneticPr fontId="2"/>
  </si>
  <si>
    <t>冊</t>
    <phoneticPr fontId="2"/>
  </si>
  <si>
    <t>B4　8頁　コート　
4c4c　スクラム</t>
    <rPh sb="4" eb="5">
      <t>ページ</t>
    </rPh>
    <phoneticPr fontId="2"/>
  </si>
  <si>
    <t>公式サイトバナー</t>
    <rPh sb="0" eb="2">
      <t>コウシキ</t>
    </rPh>
    <phoneticPr fontId="2"/>
  </si>
  <si>
    <t>個</t>
    <rPh sb="0" eb="1">
      <t>コ</t>
    </rPh>
    <phoneticPr fontId="2"/>
  </si>
  <si>
    <t>タオル</t>
    <phoneticPr fontId="2"/>
  </si>
  <si>
    <t>４ｃ１ｃ</t>
    <phoneticPr fontId="2"/>
  </si>
  <si>
    <t>４ｃ４ｃ</t>
    <phoneticPr fontId="2"/>
  </si>
  <si>
    <t>ステージ看板</t>
    <rPh sb="4" eb="6">
      <t>カンバン</t>
    </rPh>
    <phoneticPr fontId="2"/>
  </si>
  <si>
    <t>デザインまで</t>
    <phoneticPr fontId="2"/>
  </si>
  <si>
    <t>B3　マットコート110kg　4c0c</t>
    <phoneticPr fontId="2"/>
  </si>
  <si>
    <t>B1　マットコート110kg　4c0c</t>
    <phoneticPr fontId="2"/>
  </si>
  <si>
    <t>B2  マットコート 110kg　4c0c</t>
    <phoneticPr fontId="2"/>
  </si>
  <si>
    <t>うちわ</t>
    <phoneticPr fontId="2"/>
  </si>
  <si>
    <t>回線利用料</t>
  </si>
  <si>
    <t>ユーザーチャージ</t>
  </si>
  <si>
    <t>賞品及び賞金協賛依頼</t>
    <rPh sb="0" eb="2">
      <t>ショウヒン</t>
    </rPh>
    <rPh sb="2" eb="3">
      <t>オヨ</t>
    </rPh>
    <rPh sb="4" eb="6">
      <t>ショウキン</t>
    </rPh>
    <rPh sb="6" eb="8">
      <t>キョウサン</t>
    </rPh>
    <rPh sb="8" eb="10">
      <t>イライ</t>
    </rPh>
    <phoneticPr fontId="2"/>
  </si>
  <si>
    <t>社</t>
    <rPh sb="0" eb="1">
      <t>シャ</t>
    </rPh>
    <phoneticPr fontId="2"/>
  </si>
  <si>
    <t xml:space="preserve">回線利用料
</t>
    <rPh sb="0" eb="2">
      <t>カイセン</t>
    </rPh>
    <rPh sb="2" eb="5">
      <t>リヨウリョウ</t>
    </rPh>
    <phoneticPr fontId="2"/>
  </si>
  <si>
    <t>問合せ専用電話（法人）</t>
    <rPh sb="0" eb="2">
      <t>トイアワ</t>
    </rPh>
    <rPh sb="3" eb="5">
      <t>センヨウ</t>
    </rPh>
    <rPh sb="5" eb="7">
      <t>デンワ</t>
    </rPh>
    <rPh sb="8" eb="10">
      <t>ホウジン</t>
    </rPh>
    <phoneticPr fontId="2"/>
  </si>
  <si>
    <t xml:space="preserve"> 消費税及び地方消費税額（Ｂ＝Ａ×０．１  円未満切捨て）</t>
    <phoneticPr fontId="2"/>
  </si>
  <si>
    <t>本</t>
    <rPh sb="0" eb="1">
      <t>ホン</t>
    </rPh>
    <phoneticPr fontId="2"/>
  </si>
  <si>
    <t>140本/口×50口</t>
    <rPh sb="3" eb="4">
      <t>ホン</t>
    </rPh>
    <rPh sb="5" eb="6">
      <t>クチ</t>
    </rPh>
    <rPh sb="9" eb="10">
      <t>クチ</t>
    </rPh>
    <phoneticPr fontId="2"/>
  </si>
  <si>
    <t>300本/口×60口</t>
    <rPh sb="3" eb="4">
      <t>ホン</t>
    </rPh>
    <rPh sb="5" eb="6">
      <t>クチ</t>
    </rPh>
    <rPh sb="9" eb="10">
      <t>クチ</t>
    </rPh>
    <phoneticPr fontId="2"/>
  </si>
  <si>
    <t>豊田市 西町地内ほか</t>
    <rPh sb="6" eb="7">
      <t>チ</t>
    </rPh>
    <rPh sb="7" eb="8">
      <t>ナイ</t>
    </rPh>
    <phoneticPr fontId="2"/>
  </si>
  <si>
    <t>３色刷り</t>
    <phoneticPr fontId="2"/>
  </si>
  <si>
    <t>問合せ対応含む
各種対応業務</t>
    <rPh sb="0" eb="2">
      <t>トイアワ</t>
    </rPh>
    <rPh sb="3" eb="5">
      <t>タイオウ</t>
    </rPh>
    <rPh sb="5" eb="6">
      <t>フク</t>
    </rPh>
    <rPh sb="8" eb="10">
      <t>カクシュ</t>
    </rPh>
    <rPh sb="10" eb="12">
      <t>タイオウ</t>
    </rPh>
    <rPh sb="12" eb="14">
      <t>ギョウム</t>
    </rPh>
    <phoneticPr fontId="2"/>
  </si>
  <si>
    <t>法人協賛
全体管理費</t>
    <rPh sb="0" eb="2">
      <t>ホウジン</t>
    </rPh>
    <rPh sb="2" eb="4">
      <t>キョウサン</t>
    </rPh>
    <rPh sb="5" eb="7">
      <t>ゼンタイ</t>
    </rPh>
    <rPh sb="7" eb="10">
      <t>カンリヒ</t>
    </rPh>
    <phoneticPr fontId="2"/>
  </si>
  <si>
    <t>協賛席入場券発行
（原券納品分）</t>
    <rPh sb="0" eb="2">
      <t>キョウサン</t>
    </rPh>
    <rPh sb="2" eb="3">
      <t>セキ</t>
    </rPh>
    <rPh sb="3" eb="6">
      <t>ニュウジョウケン</t>
    </rPh>
    <rPh sb="6" eb="8">
      <t>ハッコウ</t>
    </rPh>
    <rPh sb="10" eb="12">
      <t>ゲンケン</t>
    </rPh>
    <rPh sb="12" eb="14">
      <t>ノウヒン</t>
    </rPh>
    <rPh sb="14" eb="15">
      <t>ブン</t>
    </rPh>
    <phoneticPr fontId="2"/>
  </si>
  <si>
    <t>スターマイン等協賛お礼</t>
    <rPh sb="6" eb="7">
      <t>トウ</t>
    </rPh>
    <rPh sb="7" eb="9">
      <t>キョウサン</t>
    </rPh>
    <rPh sb="10" eb="11">
      <t>レイ</t>
    </rPh>
    <phoneticPr fontId="2"/>
  </si>
  <si>
    <t>PRグッズ関係管理費</t>
    <rPh sb="5" eb="7">
      <t>カンケイ</t>
    </rPh>
    <rPh sb="7" eb="10">
      <t>カンリヒ</t>
    </rPh>
    <phoneticPr fontId="2"/>
  </si>
  <si>
    <t>決済手数料</t>
    <rPh sb="0" eb="2">
      <t>ケッサイ</t>
    </rPh>
    <rPh sb="2" eb="5">
      <t>テスウリョウ</t>
    </rPh>
    <phoneticPr fontId="2"/>
  </si>
  <si>
    <t>当選通知文書
印刷・発送業務</t>
    <rPh sb="0" eb="2">
      <t>トウセン</t>
    </rPh>
    <rPh sb="2" eb="4">
      <t>ツウチ</t>
    </rPh>
    <rPh sb="4" eb="6">
      <t>ブンショ</t>
    </rPh>
    <rPh sb="7" eb="9">
      <t>インサツ</t>
    </rPh>
    <rPh sb="10" eb="12">
      <t>ハッソウ</t>
    </rPh>
    <rPh sb="12" eb="14">
      <t>ギョウム</t>
    </rPh>
    <phoneticPr fontId="2"/>
  </si>
  <si>
    <t>端末リース費</t>
    <rPh sb="0" eb="2">
      <t>タンマツ</t>
    </rPh>
    <rPh sb="5" eb="6">
      <t>ヒ</t>
    </rPh>
    <phoneticPr fontId="2"/>
  </si>
  <si>
    <t>SIM回線費</t>
    <rPh sb="3" eb="5">
      <t>カイセン</t>
    </rPh>
    <rPh sb="5" eb="6">
      <t>ヒ</t>
    </rPh>
    <phoneticPr fontId="2"/>
  </si>
  <si>
    <t>着券読取費</t>
    <rPh sb="0" eb="2">
      <t>チャッケン</t>
    </rPh>
    <rPh sb="2" eb="4">
      <t>ヨミト</t>
    </rPh>
    <rPh sb="4" eb="5">
      <t>ヒ</t>
    </rPh>
    <phoneticPr fontId="2"/>
  </si>
  <si>
    <t xml:space="preserve">当日対応
</t>
    <rPh sb="0" eb="2">
      <t>トウジツ</t>
    </rPh>
    <rPh sb="2" eb="4">
      <t>タイオウ</t>
    </rPh>
    <phoneticPr fontId="2"/>
  </si>
  <si>
    <t>法人協賛調整・納品業務</t>
    <rPh sb="0" eb="2">
      <t>ホウジン</t>
    </rPh>
    <rPh sb="2" eb="4">
      <t>キョウサン</t>
    </rPh>
    <rPh sb="4" eb="6">
      <t>チョウセイ</t>
    </rPh>
    <rPh sb="7" eb="9">
      <t>ノウヒン</t>
    </rPh>
    <rPh sb="9" eb="11">
      <t>ギョウム</t>
    </rPh>
    <phoneticPr fontId="2"/>
  </si>
  <si>
    <t>問合せ専用電話（個人）</t>
  </si>
  <si>
    <t>ハガキ申込データ
入力</t>
    <rPh sb="3" eb="5">
      <t>モウシコミ</t>
    </rPh>
    <rPh sb="9" eb="11">
      <t>ニュウリョク</t>
    </rPh>
    <phoneticPr fontId="2"/>
  </si>
  <si>
    <t>台</t>
    <rPh sb="0" eb="1">
      <t>ダイ</t>
    </rPh>
    <phoneticPr fontId="2"/>
  </si>
  <si>
    <t>回線</t>
    <rPh sb="0" eb="2">
      <t>カイセン</t>
    </rPh>
    <phoneticPr fontId="2"/>
  </si>
  <si>
    <t>ゲートオペレーター
人件費</t>
    <rPh sb="10" eb="13">
      <t>ジンケンヒ</t>
    </rPh>
    <phoneticPr fontId="2"/>
  </si>
  <si>
    <t>人</t>
    <rPh sb="0" eb="1">
      <t>ニン</t>
    </rPh>
    <phoneticPr fontId="2"/>
  </si>
  <si>
    <t>SNS広告</t>
    <rPh sb="3" eb="5">
      <t>コウコク</t>
    </rPh>
    <phoneticPr fontId="2"/>
  </si>
  <si>
    <t>WEB広告</t>
    <rPh sb="3" eb="5">
      <t>コウコク</t>
    </rPh>
    <phoneticPr fontId="2"/>
  </si>
  <si>
    <t>ディスプレイ広告</t>
    <rPh sb="6" eb="8">
      <t>コウコク</t>
    </rPh>
    <phoneticPr fontId="2"/>
  </si>
  <si>
    <t>リスティング広告</t>
    <rPh sb="6" eb="8">
      <t>コウコク</t>
    </rPh>
    <phoneticPr fontId="2"/>
  </si>
  <si>
    <t>個人協賛（市民先行）募集チラシ</t>
    <rPh sb="0" eb="4">
      <t>コジンキョウサン</t>
    </rPh>
    <rPh sb="5" eb="9">
      <t>シミンセンコウ</t>
    </rPh>
    <rPh sb="10" eb="12">
      <t>ボシュウ</t>
    </rPh>
    <phoneticPr fontId="2"/>
  </si>
  <si>
    <t>個人協賛（一般）募集チラシ</t>
    <rPh sb="0" eb="4">
      <t>コジンキョウサン</t>
    </rPh>
    <rPh sb="5" eb="7">
      <t>イッパン</t>
    </rPh>
    <rPh sb="8" eb="10">
      <t>ボシュウ</t>
    </rPh>
    <phoneticPr fontId="2"/>
  </si>
  <si>
    <t>A4 1c1c</t>
    <phoneticPr fontId="2"/>
  </si>
  <si>
    <t>A4 1c0c</t>
    <phoneticPr fontId="2"/>
  </si>
  <si>
    <t>４月１日～８月31日（平日）</t>
    <rPh sb="1" eb="2">
      <t>ガツ</t>
    </rPh>
    <rPh sb="3" eb="4">
      <t>ニチ</t>
    </rPh>
    <rPh sb="6" eb="7">
      <t>ガツ</t>
    </rPh>
    <rPh sb="9" eb="10">
      <t>ニチ</t>
    </rPh>
    <rPh sb="11" eb="13">
      <t>ヘイジツ</t>
    </rPh>
    <phoneticPr fontId="2"/>
  </si>
  <si>
    <t>紙代
（市民先行・一般）</t>
    <rPh sb="4" eb="8">
      <t>シミンセンコウ</t>
    </rPh>
    <rPh sb="9" eb="11">
      <t>イッパン</t>
    </rPh>
    <phoneticPr fontId="2"/>
  </si>
  <si>
    <t>受付手数料
（市民先行・一般）</t>
    <rPh sb="0" eb="2">
      <t>ウケツケ</t>
    </rPh>
    <rPh sb="2" eb="5">
      <t>テスウリョウ</t>
    </rPh>
    <rPh sb="7" eb="9">
      <t>シミン</t>
    </rPh>
    <rPh sb="9" eb="11">
      <t>センコウ</t>
    </rPh>
    <rPh sb="12" eb="14">
      <t>イッパン</t>
    </rPh>
    <phoneticPr fontId="2"/>
  </si>
  <si>
    <t>コンビニ決済</t>
    <rPh sb="4" eb="6">
      <t>ケッサイ</t>
    </rPh>
    <phoneticPr fontId="2"/>
  </si>
  <si>
    <t>小　　計</t>
    <rPh sb="0" eb="1">
      <t>ショウ</t>
    </rPh>
    <rPh sb="3" eb="4">
      <t>ケイ</t>
    </rPh>
    <phoneticPr fontId="2"/>
  </si>
  <si>
    <t>法人花火・販売促進用
原券納品分・大口協賛分仕分作業費含む</t>
    <rPh sb="0" eb="2">
      <t>ホウジン</t>
    </rPh>
    <rPh sb="2" eb="4">
      <t>ハナビ</t>
    </rPh>
    <rPh sb="5" eb="7">
      <t>ハンバイ</t>
    </rPh>
    <rPh sb="7" eb="10">
      <t>ソクシンヨウ</t>
    </rPh>
    <rPh sb="11" eb="13">
      <t>ゲンケン</t>
    </rPh>
    <rPh sb="13" eb="15">
      <t>ノウヒン</t>
    </rPh>
    <rPh sb="15" eb="16">
      <t>ブン</t>
    </rPh>
    <rPh sb="17" eb="19">
      <t>オオグチ</t>
    </rPh>
    <rPh sb="19" eb="21">
      <t>キョウサン</t>
    </rPh>
    <rPh sb="21" eb="22">
      <t>ブン</t>
    </rPh>
    <rPh sb="22" eb="26">
      <t>シワケサギョウ</t>
    </rPh>
    <rPh sb="26" eb="27">
      <t>ヒ</t>
    </rPh>
    <rPh sb="27" eb="28">
      <t>フク</t>
    </rPh>
    <phoneticPr fontId="2"/>
  </si>
  <si>
    <r>
      <t xml:space="preserve">    </t>
    </r>
    <r>
      <rPr>
        <u/>
        <sz val="10.5"/>
        <rFont val="HGSｺﾞｼｯｸM"/>
        <family val="3"/>
        <charset val="128"/>
      </rPr>
      <t>委託業務名</t>
    </r>
    <r>
      <rPr>
        <sz val="10.5"/>
        <rFont val="HGSｺﾞｼｯｸM"/>
        <family val="3"/>
        <charset val="128"/>
      </rPr>
      <t xml:space="preserve">      　　　 </t>
    </r>
    <rPh sb="8" eb="9">
      <t>メイ</t>
    </rPh>
    <phoneticPr fontId="2"/>
  </si>
  <si>
    <r>
      <t xml:space="preserve">    </t>
    </r>
    <r>
      <rPr>
        <u/>
        <sz val="10.5"/>
        <rFont val="HGSｺﾞｼｯｸM"/>
        <family val="3"/>
        <charset val="128"/>
      </rPr>
      <t>委託業務の場所</t>
    </r>
    <r>
      <rPr>
        <sz val="10.5"/>
        <rFont val="HGSｺﾞｼｯｸM"/>
        <family val="3"/>
        <charset val="128"/>
      </rPr>
      <t xml:space="preserve">      　 </t>
    </r>
    <phoneticPr fontId="2"/>
  </si>
  <si>
    <r>
      <t xml:space="preserve">    </t>
    </r>
    <r>
      <rPr>
        <u/>
        <sz val="10.5"/>
        <rFont val="HGSｺﾞｼｯｸM"/>
        <family val="3"/>
        <charset val="128"/>
      </rPr>
      <t>積算金額</t>
    </r>
    <r>
      <rPr>
        <sz val="10.5"/>
        <rFont val="ＭＳ 明朝"/>
        <family val="1"/>
        <charset val="128"/>
      </rPr>
      <t/>
    </r>
    <rPh sb="4" eb="6">
      <t>セキサン</t>
    </rPh>
    <rPh sb="6" eb="8">
      <t>キンガク</t>
    </rPh>
    <phoneticPr fontId="2"/>
  </si>
  <si>
    <t>4月1日～7月末日</t>
    <rPh sb="3" eb="4">
      <t>ニチ</t>
    </rPh>
    <rPh sb="6" eb="7">
      <t>ガツ</t>
    </rPh>
    <rPh sb="7" eb="8">
      <t>マツ</t>
    </rPh>
    <rPh sb="8" eb="9">
      <t>ニチ</t>
    </rPh>
    <phoneticPr fontId="2"/>
  </si>
  <si>
    <t>協賛予定300社
協賛チラシ、PRグッズ、協賛席入場券、請求書、領収書</t>
    <rPh sb="0" eb="2">
      <t>キョウサン</t>
    </rPh>
    <rPh sb="2" eb="4">
      <t>ヨテイ</t>
    </rPh>
    <rPh sb="7" eb="8">
      <t>シャ</t>
    </rPh>
    <rPh sb="9" eb="11">
      <t>キョウサン</t>
    </rPh>
    <rPh sb="21" eb="23">
      <t>キョウサン</t>
    </rPh>
    <rPh sb="23" eb="24">
      <t>セキ</t>
    </rPh>
    <rPh sb="24" eb="27">
      <t>ニュウジョウケン</t>
    </rPh>
    <rPh sb="28" eb="31">
      <t>セイキュウショ</t>
    </rPh>
    <rPh sb="32" eb="35">
      <t>リョウシュウショ</t>
    </rPh>
    <phoneticPr fontId="2"/>
  </si>
  <si>
    <t>協賛予定50社</t>
    <rPh sb="0" eb="2">
      <t>キョウサン</t>
    </rPh>
    <rPh sb="2" eb="4">
      <t>ヨテイ</t>
    </rPh>
    <rPh sb="6" eb="7">
      <t>シャ</t>
    </rPh>
    <phoneticPr fontId="2"/>
  </si>
  <si>
    <t>協賛予定10社</t>
    <rPh sb="0" eb="2">
      <t>キョウサン</t>
    </rPh>
    <rPh sb="2" eb="4">
      <t>ヨテイ</t>
    </rPh>
    <rPh sb="6" eb="7">
      <t>シャ</t>
    </rPh>
    <phoneticPr fontId="2"/>
  </si>
  <si>
    <t>6月初旬～7月末日</t>
    <phoneticPr fontId="2"/>
  </si>
  <si>
    <t>旅行会社等協賛受付</t>
    <rPh sb="0" eb="2">
      <t>リョコウ</t>
    </rPh>
    <rPh sb="2" eb="4">
      <t>ガイシャ</t>
    </rPh>
    <rPh sb="4" eb="5">
      <t>トウ</t>
    </rPh>
    <rPh sb="5" eb="7">
      <t>キョウサン</t>
    </rPh>
    <rPh sb="7" eb="9">
      <t>ウケツケ</t>
    </rPh>
    <phoneticPr fontId="2"/>
  </si>
  <si>
    <t>個人協賛（市民先行・一般）募集チラシ制作</t>
    <rPh sb="0" eb="4">
      <t>コジンキョウサン</t>
    </rPh>
    <rPh sb="13" eb="15">
      <t>ボシュウ</t>
    </rPh>
    <rPh sb="18" eb="20">
      <t>セイサク</t>
    </rPh>
    <phoneticPr fontId="2"/>
  </si>
  <si>
    <t>見込数量</t>
    <rPh sb="0" eb="2">
      <t>ミコ</t>
    </rPh>
    <rPh sb="2" eb="4">
      <t>スウリョウ</t>
    </rPh>
    <phoneticPr fontId="2"/>
  </si>
  <si>
    <t>制作</t>
    <rPh sb="0" eb="2">
      <t>セイサク</t>
    </rPh>
    <phoneticPr fontId="2"/>
  </si>
  <si>
    <t>（特大）</t>
    <phoneticPr fontId="2"/>
  </si>
  <si>
    <t>紛失者対応(PC持出)
チケット販売
時間：16:00～20:30</t>
    <rPh sb="8" eb="10">
      <t>モチダシ</t>
    </rPh>
    <rPh sb="19" eb="21">
      <t>ジカン</t>
    </rPh>
    <phoneticPr fontId="2"/>
  </si>
  <si>
    <t>枚</t>
    <phoneticPr fontId="2"/>
  </si>
  <si>
    <t>月</t>
    <rPh sb="0" eb="1">
      <t>ゲツ</t>
    </rPh>
    <phoneticPr fontId="2"/>
  </si>
  <si>
    <t>委　託　費　見　積　書</t>
    <rPh sb="6" eb="7">
      <t>ミ</t>
    </rPh>
    <phoneticPr fontId="2"/>
  </si>
  <si>
    <t>　豊田おいでんまつり実行委員会</t>
    <phoneticPr fontId="2"/>
  </si>
  <si>
    <t>　　　　　　　　会長　　辻󠄀　 邦惠　様</t>
    <rPh sb="20" eb="21">
      <t>サマ</t>
    </rPh>
    <phoneticPr fontId="2"/>
  </si>
  <si>
    <t>　　　下記のとおり御見積申し上げます。</t>
    <rPh sb="3" eb="5">
      <t>カキ</t>
    </rPh>
    <rPh sb="9" eb="10">
      <t>オ</t>
    </rPh>
    <rPh sb="10" eb="12">
      <t>ミツモ</t>
    </rPh>
    <rPh sb="12" eb="13">
      <t>モウ</t>
    </rPh>
    <rPh sb="14" eb="15">
      <t>ア</t>
    </rPh>
    <phoneticPr fontId="2"/>
  </si>
  <si>
    <t>　　　　住所</t>
    <rPh sb="4" eb="6">
      <t>ジュウショ</t>
    </rPh>
    <phoneticPr fontId="2"/>
  </si>
  <si>
    <t>　　　　氏名</t>
    <rPh sb="4" eb="6">
      <t>シメイ</t>
    </rPh>
    <phoneticPr fontId="2"/>
  </si>
  <si>
    <t>（法人にあっては法人名及び代表者肩書、氏名）</t>
    <phoneticPr fontId="2"/>
  </si>
  <si>
    <t>令和８年１月　　日　　</t>
    <rPh sb="0" eb="2">
      <t>レイワ</t>
    </rPh>
    <rPh sb="3" eb="4">
      <t>ネン</t>
    </rPh>
    <rPh sb="5" eb="6">
      <t>ガツ</t>
    </rPh>
    <rPh sb="8" eb="9">
      <t>ヒ</t>
    </rPh>
    <phoneticPr fontId="2"/>
  </si>
  <si>
    <t>第５８回豊田おいでんまつり協賛受付及びグッズ制作等業務委託</t>
    <rPh sb="24" eb="25">
      <t>トウ</t>
    </rPh>
    <phoneticPr fontId="2"/>
  </si>
  <si>
    <t>団体申込</t>
    <rPh sb="0" eb="2">
      <t>ダンタイ</t>
    </rPh>
    <rPh sb="2" eb="4">
      <t>モウシコミ</t>
    </rPh>
    <phoneticPr fontId="2"/>
  </si>
  <si>
    <t>人</t>
    <rPh sb="0" eb="1">
      <t>ヒト</t>
    </rPh>
    <phoneticPr fontId="2"/>
  </si>
  <si>
    <t>大口協賛管理
法人協賛管理
旅行会社等管理</t>
    <rPh sb="0" eb="4">
      <t>オオグチキョウサン</t>
    </rPh>
    <rPh sb="4" eb="6">
      <t>カンリ</t>
    </rPh>
    <rPh sb="7" eb="9">
      <t>ホウジン</t>
    </rPh>
    <rPh sb="9" eb="11">
      <t>キョウサン</t>
    </rPh>
    <rPh sb="11" eb="13">
      <t>カンリ</t>
    </rPh>
    <rPh sb="14" eb="16">
      <t>リョコウ</t>
    </rPh>
    <rPh sb="16" eb="18">
      <t>ガイシャ</t>
    </rPh>
    <rPh sb="18" eb="19">
      <t>トウ</t>
    </rPh>
    <rPh sb="19" eb="21">
      <t>カンリ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</si>
</sst>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;[Red]\-#,##0\ "/>
    <numFmt numFmtId="177" formatCode="#,##0;[Red]#,##0"/>
    <numFmt numFmtId="178" formatCode="0.00_ "/>
    <numFmt numFmtId="179" formatCode="#,##0_);\(#,##0\)"/>
    <numFmt numFmtId="180" formatCode="#,##0_);[Red]\(#,##0\)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name val="HGSｺﾞｼｯｸM"/>
      <family val="3"/>
      <charset val="128"/>
    </font>
    <font>
      <b/>
      <sz val="18"/>
      <name val="HGSｺﾞｼｯｸM"/>
      <family val="3"/>
      <charset val="128"/>
    </font>
    <font>
      <sz val="11"/>
      <name val="HGSｺﾞｼｯｸM"/>
      <family val="3"/>
      <charset val="128"/>
    </font>
    <font>
      <u/>
      <sz val="10.5"/>
      <name val="HGSｺﾞｼｯｸM"/>
      <family val="3"/>
      <charset val="128"/>
    </font>
    <font>
      <sz val="10"/>
      <name val="HGSｺﾞｼｯｸM"/>
      <family val="3"/>
      <charset val="128"/>
    </font>
    <font>
      <sz val="9"/>
      <name val="HGSｺﾞｼｯｸM"/>
      <family val="3"/>
      <charset val="128"/>
    </font>
    <font>
      <u/>
      <sz val="10"/>
      <name val="HGSｺﾞｼｯｸM"/>
      <family val="3"/>
      <charset val="128"/>
    </font>
    <font>
      <b/>
      <sz val="18"/>
      <name val="Meiryo UI"/>
      <family val="3"/>
      <charset val="128"/>
    </font>
    <font>
      <sz val="11"/>
      <name val="Meiryo UI"/>
      <family val="3"/>
      <charset val="128"/>
    </font>
    <font>
      <sz val="10.5"/>
      <name val="Meiryo UI"/>
      <family val="3"/>
      <charset val="128"/>
    </font>
    <font>
      <sz val="9"/>
      <name val="Meiryo UI"/>
      <family val="3"/>
      <charset val="128"/>
    </font>
    <font>
      <b/>
      <sz val="14"/>
      <name val="HGSｺﾞｼｯｸM"/>
      <family val="3"/>
      <charset val="128"/>
    </font>
    <font>
      <sz val="6"/>
      <name val="HGSｺﾞｼｯｸM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3" fontId="4" fillId="0" borderId="3" xfId="0" applyNumberFormat="1" applyFont="1" applyBorder="1" applyAlignment="1">
      <alignment horizontal="right"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6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0" xfId="0" applyFont="1" applyAlignment="1"/>
    <xf numFmtId="0" fontId="8" fillId="0" borderId="7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justify" vertical="center" wrapText="1"/>
    </xf>
    <xf numFmtId="176" fontId="4" fillId="0" borderId="3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justify" vertical="center" wrapText="1"/>
    </xf>
    <xf numFmtId="177" fontId="4" fillId="0" borderId="3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 wrapText="1"/>
    </xf>
    <xf numFmtId="176" fontId="4" fillId="0" borderId="14" xfId="0" applyNumberFormat="1" applyFont="1" applyBorder="1" applyAlignment="1">
      <alignment horizontal="right" vertical="center" wrapText="1"/>
    </xf>
    <xf numFmtId="0" fontId="4" fillId="0" borderId="18" xfId="0" applyFont="1" applyBorder="1" applyAlignment="1">
      <alignment horizontal="justify" vertical="center" wrapText="1"/>
    </xf>
    <xf numFmtId="177" fontId="4" fillId="0" borderId="18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24" xfId="0" applyFont="1" applyBorder="1" applyAlignment="1">
      <alignment horizontal="justify" vertical="center" wrapText="1"/>
    </xf>
    <xf numFmtId="176" fontId="4" fillId="0" borderId="14" xfId="0" applyNumberFormat="1" applyFont="1" applyBorder="1" applyAlignment="1">
      <alignment horizontal="right" vertical="top" wrapText="1"/>
    </xf>
    <xf numFmtId="178" fontId="4" fillId="0" borderId="22" xfId="0" applyNumberFormat="1" applyFont="1" applyBorder="1" applyAlignment="1">
      <alignment vertical="center" wrapText="1"/>
    </xf>
    <xf numFmtId="176" fontId="4" fillId="0" borderId="18" xfId="0" applyNumberFormat="1" applyFont="1" applyBorder="1" applyAlignment="1">
      <alignment horizontal="right" vertical="top" wrapText="1"/>
    </xf>
    <xf numFmtId="178" fontId="4" fillId="0" borderId="27" xfId="0" applyNumberFormat="1" applyFont="1" applyBorder="1" applyAlignment="1">
      <alignment vertical="center" wrapText="1"/>
    </xf>
    <xf numFmtId="176" fontId="4" fillId="0" borderId="29" xfId="0" applyNumberFormat="1" applyFont="1" applyBorder="1" applyAlignment="1">
      <alignment horizontal="right" vertical="top" wrapText="1"/>
    </xf>
    <xf numFmtId="0" fontId="6" fillId="0" borderId="0" xfId="2" applyFont="1"/>
    <xf numFmtId="0" fontId="6" fillId="0" borderId="0" xfId="2" applyFont="1" applyAlignment="1">
      <alignment horizontal="left" vertical="center"/>
    </xf>
    <xf numFmtId="0" fontId="6" fillId="0" borderId="0" xfId="2" applyFont="1" applyAlignment="1">
      <alignment horizontal="left" vertical="center" wrapText="1"/>
    </xf>
    <xf numFmtId="0" fontId="6" fillId="0" borderId="0" xfId="2" applyFont="1" applyAlignment="1">
      <alignment vertical="center"/>
    </xf>
    <xf numFmtId="0" fontId="6" fillId="0" borderId="0" xfId="2" applyFont="1" applyAlignment="1">
      <alignment horizontal="right" vertical="center"/>
    </xf>
    <xf numFmtId="0" fontId="6" fillId="0" borderId="0" xfId="2" applyFont="1" applyAlignment="1">
      <alignment vertical="center" wrapText="1"/>
    </xf>
    <xf numFmtId="38" fontId="6" fillId="0" borderId="0" xfId="1" applyFont="1" applyAlignment="1">
      <alignment vertical="center"/>
    </xf>
    <xf numFmtId="38" fontId="6" fillId="0" borderId="0" xfId="1" applyFont="1" applyAlignment="1">
      <alignment horizontal="right" vertical="center"/>
    </xf>
    <xf numFmtId="0" fontId="10" fillId="0" borderId="0" xfId="0" applyFont="1" applyAlignment="1"/>
    <xf numFmtId="180" fontId="6" fillId="0" borderId="3" xfId="3" applyNumberFormat="1" applyFont="1" applyBorder="1" applyAlignment="1">
      <alignment horizontal="right"/>
    </xf>
    <xf numFmtId="180" fontId="6" fillId="0" borderId="3" xfId="3" applyNumberFormat="1" applyFont="1" applyFill="1" applyBorder="1" applyAlignment="1">
      <alignment horizontal="right"/>
    </xf>
    <xf numFmtId="180" fontId="4" fillId="0" borderId="3" xfId="3" applyNumberFormat="1" applyFont="1" applyFill="1" applyBorder="1" applyAlignment="1">
      <alignment horizontal="right"/>
    </xf>
    <xf numFmtId="38" fontId="4" fillId="0" borderId="3" xfId="1" applyFont="1" applyBorder="1"/>
    <xf numFmtId="38" fontId="6" fillId="0" borderId="3" xfId="1" applyFont="1" applyBorder="1"/>
    <xf numFmtId="176" fontId="4" fillId="0" borderId="2" xfId="0" applyNumberFormat="1" applyFont="1" applyBorder="1" applyAlignment="1">
      <alignment horizontal="right"/>
    </xf>
    <xf numFmtId="0" fontId="4" fillId="0" borderId="7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justify" vertical="center"/>
    </xf>
    <xf numFmtId="0" fontId="12" fillId="0" borderId="0" xfId="0" quotePrefix="1" applyFont="1" applyAlignment="1">
      <alignment horizontal="right" vertical="center"/>
    </xf>
    <xf numFmtId="0" fontId="13" fillId="0" borderId="0" xfId="0" applyFont="1" applyAlignment="1">
      <alignment horizontal="justify" vertical="center" wrapText="1"/>
    </xf>
    <xf numFmtId="0" fontId="14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180" fontId="6" fillId="0" borderId="38" xfId="3" applyNumberFormat="1" applyFont="1" applyFill="1" applyBorder="1" applyAlignment="1">
      <alignment horizontal="right"/>
    </xf>
    <xf numFmtId="180" fontId="6" fillId="0" borderId="2" xfId="3" applyNumberFormat="1" applyFont="1" applyFill="1" applyBorder="1" applyAlignment="1">
      <alignment horizontal="right"/>
    </xf>
    <xf numFmtId="180" fontId="6" fillId="0" borderId="2" xfId="3" applyNumberFormat="1" applyFont="1" applyBorder="1" applyAlignment="1">
      <alignment horizontal="right"/>
    </xf>
    <xf numFmtId="3" fontId="4" fillId="0" borderId="8" xfId="0" applyNumberFormat="1" applyFont="1" applyBorder="1" applyAlignment="1">
      <alignment horizontal="right" vertical="center" wrapText="1"/>
    </xf>
    <xf numFmtId="3" fontId="4" fillId="0" borderId="26" xfId="0" applyNumberFormat="1" applyFont="1" applyBorder="1" applyAlignment="1">
      <alignment horizontal="right" vertical="center" wrapText="1"/>
    </xf>
    <xf numFmtId="3" fontId="4" fillId="0" borderId="37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77" fontId="4" fillId="0" borderId="7" xfId="0" applyNumberFormat="1" applyFont="1" applyBorder="1" applyAlignment="1">
      <alignment horizontal="right" vertical="center" wrapText="1"/>
    </xf>
    <xf numFmtId="176" fontId="4" fillId="0" borderId="26" xfId="0" applyNumberFormat="1" applyFont="1" applyBorder="1" applyAlignment="1">
      <alignment horizontal="right" vertical="top" shrinkToFit="1"/>
    </xf>
    <xf numFmtId="176" fontId="4" fillId="0" borderId="37" xfId="0" applyNumberFormat="1" applyFont="1" applyBorder="1" applyAlignment="1">
      <alignment horizontal="right" vertical="top" shrinkToFit="1"/>
    </xf>
    <xf numFmtId="176" fontId="8" fillId="0" borderId="26" xfId="0" applyNumberFormat="1" applyFont="1" applyBorder="1" applyAlignment="1">
      <alignment horizontal="right" vertical="top" shrinkToFit="1"/>
    </xf>
    <xf numFmtId="176" fontId="4" fillId="0" borderId="8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justify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justify" vertical="center" wrapText="1"/>
    </xf>
    <xf numFmtId="0" fontId="4" fillId="0" borderId="3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38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178" fontId="4" fillId="0" borderId="5" xfId="0" applyNumberFormat="1" applyFont="1" applyBorder="1" applyAlignment="1">
      <alignment horizontal="center" vertical="center" wrapText="1"/>
    </xf>
    <xf numFmtId="178" fontId="4" fillId="0" borderId="3" xfId="0" applyNumberFormat="1" applyFont="1" applyBorder="1" applyAlignment="1">
      <alignment horizontal="center" vertical="center" wrapText="1"/>
    </xf>
    <xf numFmtId="3" fontId="4" fillId="0" borderId="5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4" fillId="0" borderId="11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justify" vertical="center" wrapText="1"/>
    </xf>
    <xf numFmtId="0" fontId="4" fillId="0" borderId="20" xfId="0" applyFont="1" applyBorder="1" applyAlignment="1">
      <alignment horizontal="justify" vertical="center" wrapText="1"/>
    </xf>
    <xf numFmtId="0" fontId="4" fillId="0" borderId="21" xfId="0" applyFont="1" applyBorder="1" applyAlignment="1">
      <alignment horizontal="justify" vertical="center" wrapText="1"/>
    </xf>
    <xf numFmtId="0" fontId="4" fillId="0" borderId="22" xfId="0" applyFont="1" applyBorder="1" applyAlignment="1">
      <alignment horizontal="justify" vertical="center" wrapText="1"/>
    </xf>
    <xf numFmtId="0" fontId="4" fillId="0" borderId="25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 wrapText="1"/>
    </xf>
    <xf numFmtId="0" fontId="4" fillId="0" borderId="28" xfId="0" applyFont="1" applyBorder="1" applyAlignment="1">
      <alignment horizontal="justify" vertical="center" wrapText="1"/>
    </xf>
    <xf numFmtId="0" fontId="4" fillId="0" borderId="30" xfId="0" applyFont="1" applyBorder="1" applyAlignment="1">
      <alignment horizontal="left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32" xfId="0" applyFont="1" applyBorder="1" applyAlignment="1">
      <alignment horizontal="left" vertical="top" wrapText="1"/>
    </xf>
    <xf numFmtId="3" fontId="4" fillId="0" borderId="22" xfId="0" applyNumberFormat="1" applyFont="1" applyBorder="1" applyAlignment="1">
      <alignment horizontal="right" vertical="center" wrapText="1"/>
    </xf>
    <xf numFmtId="0" fontId="4" fillId="0" borderId="33" xfId="0" applyFont="1" applyBorder="1" applyAlignment="1">
      <alignment horizontal="right" vertical="center" wrapText="1"/>
    </xf>
    <xf numFmtId="0" fontId="4" fillId="0" borderId="34" xfId="0" applyFont="1" applyBorder="1" applyAlignment="1">
      <alignment horizontal="left" vertical="center"/>
    </xf>
    <xf numFmtId="0" fontId="6" fillId="0" borderId="3" xfId="2" applyFont="1" applyBorder="1" applyAlignment="1">
      <alignment horizontal="left" vertical="top" wrapText="1"/>
    </xf>
    <xf numFmtId="0" fontId="8" fillId="0" borderId="3" xfId="2" applyFont="1" applyBorder="1" applyAlignment="1">
      <alignment horizontal="left" vertical="top" wrapText="1"/>
    </xf>
    <xf numFmtId="0" fontId="15" fillId="0" borderId="0" xfId="2" applyFont="1" applyAlignment="1">
      <alignment horizontal="center" vertical="center"/>
    </xf>
    <xf numFmtId="0" fontId="6" fillId="0" borderId="3" xfId="2" applyFont="1" applyBorder="1" applyAlignment="1">
      <alignment horizontal="center"/>
    </xf>
    <xf numFmtId="0" fontId="6" fillId="0" borderId="3" xfId="2" applyFont="1" applyBorder="1" applyAlignment="1">
      <alignment horizontal="center" wrapText="1"/>
    </xf>
    <xf numFmtId="0" fontId="6" fillId="0" borderId="3" xfId="2" applyFont="1" applyBorder="1" applyAlignment="1">
      <alignment horizontal="center" vertical="center"/>
    </xf>
    <xf numFmtId="38" fontId="6" fillId="0" borderId="7" xfId="1" applyFont="1" applyBorder="1" applyAlignment="1">
      <alignment horizontal="right"/>
    </xf>
    <xf numFmtId="0" fontId="6" fillId="0" borderId="7" xfId="2" applyFont="1" applyBorder="1" applyAlignment="1">
      <alignment horizontal="center"/>
    </xf>
    <xf numFmtId="0" fontId="6" fillId="0" borderId="7" xfId="2" applyFont="1" applyBorder="1" applyAlignment="1">
      <alignment horizontal="left" vertical="top" wrapText="1"/>
    </xf>
    <xf numFmtId="0" fontId="6" fillId="0" borderId="35" xfId="2" applyFont="1" applyBorder="1" applyAlignment="1">
      <alignment horizontal="center" vertical="center" wrapText="1"/>
    </xf>
    <xf numFmtId="179" fontId="6" fillId="0" borderId="26" xfId="2" applyNumberFormat="1" applyFont="1" applyBorder="1" applyAlignment="1">
      <alignment horizontal="right"/>
    </xf>
    <xf numFmtId="38" fontId="6" fillId="0" borderId="5" xfId="1" applyFont="1" applyBorder="1" applyAlignment="1"/>
    <xf numFmtId="0" fontId="8" fillId="0" borderId="7" xfId="2" applyFont="1" applyBorder="1" applyAlignment="1">
      <alignment horizontal="left" vertical="top" wrapText="1"/>
    </xf>
    <xf numFmtId="0" fontId="6" fillId="0" borderId="8" xfId="2" applyFont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 wrapText="1"/>
    </xf>
    <xf numFmtId="179" fontId="6" fillId="0" borderId="37" xfId="2" applyNumberFormat="1" applyFont="1" applyBorder="1" applyAlignment="1">
      <alignment horizontal="right"/>
    </xf>
    <xf numFmtId="38" fontId="6" fillId="0" borderId="3" xfId="1" applyFont="1" applyBorder="1" applyAlignment="1"/>
    <xf numFmtId="0" fontId="8" fillId="0" borderId="8" xfId="2" applyFont="1" applyBorder="1" applyAlignment="1">
      <alignment horizontal="left" vertical="top" wrapText="1"/>
    </xf>
    <xf numFmtId="0" fontId="6" fillId="0" borderId="7" xfId="2" applyFont="1" applyBorder="1" applyAlignment="1">
      <alignment vertical="top" wrapText="1"/>
    </xf>
    <xf numFmtId="0" fontId="6" fillId="0" borderId="7" xfId="2" applyFont="1" applyBorder="1" applyAlignment="1">
      <alignment horizontal="left" vertical="top" wrapText="1"/>
    </xf>
    <xf numFmtId="0" fontId="6" fillId="0" borderId="8" xfId="2" applyFont="1" applyBorder="1" applyAlignment="1">
      <alignment vertical="top" wrapText="1"/>
    </xf>
    <xf numFmtId="0" fontId="6" fillId="0" borderId="8" xfId="2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179" fontId="6" fillId="0" borderId="8" xfId="2" applyNumberFormat="1" applyFont="1" applyBorder="1" applyAlignment="1">
      <alignment horizontal="right"/>
    </xf>
    <xf numFmtId="0" fontId="6" fillId="0" borderId="3" xfId="2" applyFont="1" applyBorder="1" applyAlignment="1">
      <alignment horizontal="center" vertical="center" wrapText="1"/>
    </xf>
    <xf numFmtId="179" fontId="6" fillId="0" borderId="3" xfId="2" applyNumberFormat="1" applyFont="1" applyBorder="1" applyAlignment="1">
      <alignment horizontal="right"/>
    </xf>
    <xf numFmtId="0" fontId="6" fillId="0" borderId="3" xfId="2" applyFont="1" applyBorder="1" applyAlignment="1">
      <alignment vertical="top" wrapText="1"/>
    </xf>
    <xf numFmtId="0" fontId="16" fillId="0" borderId="3" xfId="2" applyFont="1" applyBorder="1" applyAlignment="1">
      <alignment horizontal="center" vertical="center" wrapText="1"/>
    </xf>
    <xf numFmtId="179" fontId="6" fillId="0" borderId="7" xfId="2" applyNumberFormat="1" applyFont="1" applyBorder="1" applyAlignment="1">
      <alignment horizontal="right"/>
    </xf>
    <xf numFmtId="0" fontId="6" fillId="0" borderId="3" xfId="2" applyFont="1" applyBorder="1" applyAlignment="1">
      <alignment horizontal="center" vertical="center" wrapText="1"/>
    </xf>
    <xf numFmtId="0" fontId="6" fillId="0" borderId="7" xfId="2" applyFont="1" applyBorder="1" applyAlignment="1">
      <alignment horizontal="center" vertical="center" wrapText="1"/>
    </xf>
    <xf numFmtId="38" fontId="6" fillId="0" borderId="26" xfId="1" applyFont="1" applyBorder="1" applyAlignment="1">
      <alignment horizontal="right" vertical="center"/>
    </xf>
    <xf numFmtId="38" fontId="6" fillId="0" borderId="5" xfId="1" applyFont="1" applyBorder="1" applyAlignment="1">
      <alignment horizontal="right" vertical="center"/>
    </xf>
    <xf numFmtId="0" fontId="6" fillId="0" borderId="3" xfId="2" applyFont="1" applyBorder="1"/>
    <xf numFmtId="0" fontId="16" fillId="0" borderId="8" xfId="2" applyFont="1" applyBorder="1" applyAlignment="1">
      <alignment horizontal="center" vertical="center" wrapText="1"/>
    </xf>
    <xf numFmtId="38" fontId="6" fillId="0" borderId="8" xfId="1" applyFont="1" applyBorder="1" applyAlignment="1">
      <alignment horizontal="right" vertical="center"/>
    </xf>
    <xf numFmtId="38" fontId="6" fillId="0" borderId="3" xfId="1" applyFont="1" applyBorder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2" xfId="0" applyFont="1" applyBorder="1" applyAlignment="1"/>
    <xf numFmtId="0" fontId="0" fillId="0" borderId="8" xfId="0" applyFont="1" applyBorder="1" applyAlignment="1">
      <alignment horizontal="center" vertical="center" wrapText="1"/>
    </xf>
    <xf numFmtId="0" fontId="6" fillId="0" borderId="7" xfId="2" applyFont="1" applyBorder="1" applyAlignment="1">
      <alignment horizontal="right"/>
    </xf>
    <xf numFmtId="38" fontId="6" fillId="0" borderId="3" xfId="1" applyFont="1" applyBorder="1" applyAlignment="1">
      <alignment horizontal="center"/>
    </xf>
    <xf numFmtId="0" fontId="6" fillId="0" borderId="3" xfId="2" applyFont="1" applyBorder="1" applyAlignment="1">
      <alignment vertical="top" wrapText="1"/>
    </xf>
    <xf numFmtId="0" fontId="8" fillId="0" borderId="3" xfId="2" applyFont="1" applyBorder="1" applyAlignment="1">
      <alignment vertical="top" wrapText="1"/>
    </xf>
    <xf numFmtId="38" fontId="6" fillId="0" borderId="2" xfId="1" applyFont="1" applyBorder="1"/>
    <xf numFmtId="180" fontId="6" fillId="0" borderId="26" xfId="2" applyNumberFormat="1" applyFont="1" applyBorder="1"/>
    <xf numFmtId="180" fontId="6" fillId="0" borderId="37" xfId="2" applyNumberFormat="1" applyFont="1" applyBorder="1"/>
    <xf numFmtId="38" fontId="6" fillId="0" borderId="2" xfId="1" applyFont="1" applyFill="1" applyBorder="1"/>
    <xf numFmtId="0" fontId="9" fillId="0" borderId="3" xfId="2" applyFont="1" applyBorder="1" applyAlignment="1">
      <alignment vertical="top" wrapText="1"/>
    </xf>
    <xf numFmtId="0" fontId="8" fillId="0" borderId="7" xfId="2" applyFont="1" applyBorder="1" applyAlignment="1">
      <alignment vertical="top" wrapText="1"/>
    </xf>
    <xf numFmtId="0" fontId="8" fillId="0" borderId="8" xfId="2" applyFont="1" applyBorder="1" applyAlignment="1">
      <alignment vertical="top" wrapText="1"/>
    </xf>
    <xf numFmtId="0" fontId="8" fillId="0" borderId="3" xfId="2" applyFont="1" applyBorder="1"/>
    <xf numFmtId="38" fontId="6" fillId="2" borderId="3" xfId="1" applyFont="1" applyFill="1" applyBorder="1" applyAlignment="1">
      <alignment horizontal="right" vertical="center"/>
    </xf>
    <xf numFmtId="0" fontId="6" fillId="0" borderId="3" xfId="0" applyFont="1" applyBorder="1" applyAlignment="1">
      <alignment horizontal="left" vertical="top" wrapText="1"/>
    </xf>
    <xf numFmtId="179" fontId="6" fillId="3" borderId="26" xfId="2" applyNumberFormat="1" applyFont="1" applyFill="1" applyBorder="1" applyAlignment="1">
      <alignment horizontal="right"/>
    </xf>
    <xf numFmtId="0" fontId="8" fillId="0" borderId="3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38" fontId="8" fillId="0" borderId="2" xfId="1" applyFont="1" applyBorder="1"/>
    <xf numFmtId="38" fontId="6" fillId="0" borderId="2" xfId="1" applyFont="1" applyBorder="1" applyAlignment="1">
      <alignment horizontal="right"/>
    </xf>
    <xf numFmtId="0" fontId="6" fillId="0" borderId="3" xfId="2" applyFont="1" applyBorder="1"/>
    <xf numFmtId="0" fontId="8" fillId="0" borderId="7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38" fontId="6" fillId="0" borderId="3" xfId="1" applyFont="1" applyBorder="1" applyAlignment="1">
      <alignment horizontal="right"/>
    </xf>
    <xf numFmtId="38" fontId="6" fillId="0" borderId="2" xfId="4" applyFont="1" applyBorder="1" applyAlignment="1"/>
    <xf numFmtId="0" fontId="6" fillId="0" borderId="3" xfId="0" applyFont="1" applyBorder="1" applyAlignment="1"/>
  </cellXfs>
  <cellStyles count="5">
    <cellStyle name="桁区切り" xfId="4" builtinId="6"/>
    <cellStyle name="桁区切り 2" xfId="1" xr:uid="{00000000-0005-0000-0000-000001000000}"/>
    <cellStyle name="桁区切り 3" xfId="3" xr:uid="{00000000-0005-0000-0000-000002000000}"/>
    <cellStyle name="標準" xfId="0" builtinId="0"/>
    <cellStyle name="標準 2" xfId="2" xr:uid="{00000000-0005-0000-0000-000004000000}"/>
  </cellStyles>
  <dxfs count="1"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129540</xdr:colOff>
      <xdr:row>16</xdr:row>
      <xdr:rowOff>38100</xdr:rowOff>
    </xdr:from>
    <xdr:to>
      <xdr:col>5</xdr:col>
      <xdr:colOff>716280</xdr:colOff>
      <xdr:row>17</xdr:row>
      <xdr:rowOff>7620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50756E7-45EA-2150-4CAC-FEF84A864058}"/>
            </a:ext>
          </a:extLst>
        </xdr:cNvPr>
        <xdr:cNvSpPr/>
      </xdr:nvSpPr>
      <xdr:spPr>
        <a:xfrm>
          <a:off x="2971800" y="3322320"/>
          <a:ext cx="1562100" cy="23622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9"/>
  <sheetViews>
    <sheetView tabSelected="1" view="pageBreakPreview" zoomScaleNormal="100" zoomScaleSheetLayoutView="100" workbookViewId="0">
      <selection activeCell="L35" sqref="L35"/>
    </sheetView>
  </sheetViews>
  <sheetFormatPr defaultRowHeight="13.2" x14ac:dyDescent="0.2"/>
  <cols>
    <col min="1" max="1" width="7.44140625" style="2" customWidth="1"/>
    <col min="2" max="2" width="12.6640625" style="2" customWidth="1"/>
    <col min="3" max="4" width="10.6640625" style="2" customWidth="1"/>
    <col min="5" max="5" width="14.21875" style="2" bestFit="1" customWidth="1"/>
    <col min="6" max="6" width="10.6640625" style="2" customWidth="1"/>
    <col min="7" max="7" width="14.21875" style="2" bestFit="1" customWidth="1"/>
    <col min="8" max="8" width="14.21875" style="2" customWidth="1"/>
    <col min="9" max="16384" width="8.88671875" style="2"/>
  </cols>
  <sheetData>
    <row r="1" spans="1:8" ht="21" x14ac:dyDescent="0.2">
      <c r="A1" s="64" t="s">
        <v>115</v>
      </c>
      <c r="B1" s="64"/>
      <c r="C1" s="64"/>
      <c r="D1" s="64"/>
      <c r="E1" s="64"/>
      <c r="F1" s="64"/>
      <c r="G1" s="64"/>
      <c r="H1" s="64"/>
    </row>
    <row r="2" spans="1:8" s="46" customFormat="1" ht="24.6" x14ac:dyDescent="0.2">
      <c r="A2" s="69"/>
      <c r="B2" s="155"/>
      <c r="C2" s="155"/>
      <c r="D2" s="155"/>
      <c r="E2" s="155"/>
      <c r="F2" s="155"/>
      <c r="G2" s="155"/>
      <c r="H2" s="155"/>
    </row>
    <row r="3" spans="1:8" s="46" customFormat="1" ht="15" x14ac:dyDescent="0.2">
      <c r="A3" s="47"/>
      <c r="B3" s="47"/>
      <c r="H3" s="48" t="s">
        <v>122</v>
      </c>
    </row>
    <row r="4" spans="1:8" s="46" customFormat="1" ht="15" x14ac:dyDescent="0.2">
      <c r="A4" s="70" t="s">
        <v>116</v>
      </c>
      <c r="B4" s="156"/>
      <c r="C4" s="156"/>
    </row>
    <row r="5" spans="1:8" s="46" customFormat="1" ht="15" x14ac:dyDescent="0.2">
      <c r="A5" s="70" t="s">
        <v>117</v>
      </c>
      <c r="B5" s="156"/>
      <c r="C5" s="156"/>
    </row>
    <row r="6" spans="1:8" s="46" customFormat="1" ht="15" x14ac:dyDescent="0.2">
      <c r="A6" s="49"/>
      <c r="B6" s="157"/>
      <c r="C6" s="157"/>
    </row>
    <row r="7" spans="1:8" s="46" customFormat="1" ht="15" x14ac:dyDescent="0.2">
      <c r="A7" s="49"/>
      <c r="B7" s="157"/>
      <c r="C7" s="157"/>
      <c r="E7" s="51" t="s">
        <v>119</v>
      </c>
    </row>
    <row r="8" spans="1:8" s="46" customFormat="1" ht="7.8" customHeight="1" x14ac:dyDescent="0.2">
      <c r="A8" s="49"/>
      <c r="B8" s="157"/>
      <c r="C8" s="157"/>
    </row>
    <row r="9" spans="1:8" s="46" customFormat="1" ht="15" x14ac:dyDescent="0.2">
      <c r="A9" s="49"/>
      <c r="B9" s="157"/>
      <c r="C9" s="157"/>
      <c r="E9" s="51" t="s">
        <v>120</v>
      </c>
    </row>
    <row r="10" spans="1:8" s="46" customFormat="1" ht="15" x14ac:dyDescent="0.2">
      <c r="A10" s="49"/>
      <c r="B10" s="157"/>
      <c r="C10" s="157"/>
    </row>
    <row r="11" spans="1:8" s="46" customFormat="1" ht="15" x14ac:dyDescent="0.2">
      <c r="A11" s="49"/>
      <c r="B11" s="157"/>
      <c r="C11" s="157"/>
      <c r="F11" s="50" t="s">
        <v>121</v>
      </c>
    </row>
    <row r="12" spans="1:8" s="46" customFormat="1" ht="15" x14ac:dyDescent="0.2">
      <c r="A12" s="49"/>
      <c r="B12" s="157"/>
      <c r="C12" s="157"/>
    </row>
    <row r="13" spans="1:8" s="46" customFormat="1" ht="15" x14ac:dyDescent="0.2">
      <c r="A13" s="70" t="s">
        <v>118</v>
      </c>
      <c r="B13" s="156"/>
      <c r="C13" s="156"/>
      <c r="D13" s="156"/>
      <c r="E13" s="156"/>
      <c r="F13" s="156"/>
      <c r="G13" s="156"/>
      <c r="H13" s="156"/>
    </row>
    <row r="14" spans="1:8" x14ac:dyDescent="0.2">
      <c r="A14" s="3"/>
      <c r="B14" s="3"/>
    </row>
    <row r="15" spans="1:8" s="4" customFormat="1" ht="21" customHeight="1" x14ac:dyDescent="0.2">
      <c r="A15" s="65" t="s">
        <v>99</v>
      </c>
      <c r="B15" s="65"/>
      <c r="C15" s="65"/>
      <c r="D15" s="38" t="s">
        <v>123</v>
      </c>
      <c r="E15" s="7"/>
      <c r="F15" s="7"/>
      <c r="G15" s="7"/>
      <c r="H15" s="7"/>
    </row>
    <row r="16" spans="1:8" s="4" customFormat="1" ht="21" customHeight="1" x14ac:dyDescent="0.2">
      <c r="A16" s="65" t="s">
        <v>100</v>
      </c>
      <c r="B16" s="65"/>
      <c r="C16" s="65"/>
      <c r="D16" s="5"/>
      <c r="E16" s="66" t="s">
        <v>65</v>
      </c>
      <c r="F16" s="67"/>
      <c r="G16" s="6"/>
      <c r="H16" s="7"/>
    </row>
    <row r="17" spans="1:8" s="4" customFormat="1" ht="21" customHeight="1" x14ac:dyDescent="0.2">
      <c r="A17" s="65" t="s">
        <v>101</v>
      </c>
      <c r="B17" s="65"/>
      <c r="C17" s="65"/>
      <c r="D17" s="44"/>
      <c r="E17" s="68"/>
      <c r="F17" s="158"/>
      <c r="G17" s="6" t="s">
        <v>0</v>
      </c>
      <c r="H17" s="7"/>
    </row>
    <row r="18" spans="1:8" x14ac:dyDescent="0.2">
      <c r="A18" s="3"/>
      <c r="B18" s="3"/>
    </row>
    <row r="19" spans="1:8" ht="18.75" customHeight="1" thickBot="1" x14ac:dyDescent="0.25">
      <c r="A19" s="81" t="s">
        <v>1</v>
      </c>
      <c r="B19" s="81"/>
      <c r="C19" s="9" t="s">
        <v>2</v>
      </c>
      <c r="D19" s="9" t="s">
        <v>3</v>
      </c>
      <c r="E19" s="45" t="s">
        <v>4</v>
      </c>
      <c r="F19" s="9" t="s">
        <v>5</v>
      </c>
      <c r="G19" s="45" t="s">
        <v>6</v>
      </c>
      <c r="H19" s="9" t="s">
        <v>7</v>
      </c>
    </row>
    <row r="20" spans="1:8" ht="19.5" customHeight="1" thickBot="1" x14ac:dyDescent="0.25">
      <c r="A20" s="71" t="s">
        <v>9</v>
      </c>
      <c r="B20" s="72"/>
      <c r="C20" s="8"/>
      <c r="D20" s="80" t="s">
        <v>10</v>
      </c>
      <c r="E20" s="56"/>
      <c r="F20" s="58">
        <v>1</v>
      </c>
      <c r="G20" s="56"/>
      <c r="H20" s="76" t="s">
        <v>11</v>
      </c>
    </row>
    <row r="21" spans="1:8" ht="19.5" customHeight="1" thickBot="1" x14ac:dyDescent="0.25">
      <c r="A21" s="73"/>
      <c r="B21" s="74"/>
      <c r="C21" s="11"/>
      <c r="D21" s="159"/>
      <c r="E21" s="57"/>
      <c r="F21" s="10"/>
      <c r="G21" s="57"/>
      <c r="H21" s="77"/>
    </row>
    <row r="22" spans="1:8" ht="19.5" customHeight="1" thickBot="1" x14ac:dyDescent="0.25">
      <c r="A22" s="71" t="s">
        <v>12</v>
      </c>
      <c r="B22" s="72"/>
      <c r="C22" s="8"/>
      <c r="D22" s="80" t="s">
        <v>10</v>
      </c>
      <c r="E22" s="56"/>
      <c r="F22" s="58">
        <v>1</v>
      </c>
      <c r="G22" s="56"/>
      <c r="H22" s="76" t="s">
        <v>13</v>
      </c>
    </row>
    <row r="23" spans="1:8" ht="19.5" customHeight="1" thickBot="1" x14ac:dyDescent="0.25">
      <c r="A23" s="73"/>
      <c r="B23" s="74"/>
      <c r="C23" s="12"/>
      <c r="D23" s="159"/>
      <c r="E23" s="57"/>
      <c r="F23" s="10"/>
      <c r="G23" s="57"/>
      <c r="H23" s="77"/>
    </row>
    <row r="24" spans="1:8" ht="19.5" customHeight="1" thickBot="1" x14ac:dyDescent="0.25">
      <c r="A24" s="71" t="s">
        <v>14</v>
      </c>
      <c r="B24" s="72"/>
      <c r="C24" s="75"/>
      <c r="D24" s="80" t="s">
        <v>10</v>
      </c>
      <c r="E24" s="56"/>
      <c r="F24" s="58">
        <v>1</v>
      </c>
      <c r="G24" s="56"/>
      <c r="H24" s="76" t="s">
        <v>15</v>
      </c>
    </row>
    <row r="25" spans="1:8" ht="19.5" customHeight="1" x14ac:dyDescent="0.2">
      <c r="A25" s="73"/>
      <c r="B25" s="74"/>
      <c r="C25" s="75"/>
      <c r="D25" s="159"/>
      <c r="E25" s="55"/>
      <c r="F25" s="10"/>
      <c r="G25" s="55"/>
      <c r="H25" s="77"/>
    </row>
    <row r="26" spans="1:8" ht="19.5" customHeight="1" x14ac:dyDescent="0.2">
      <c r="A26" s="71"/>
      <c r="B26" s="72"/>
      <c r="C26" s="75"/>
      <c r="D26" s="9"/>
      <c r="E26" s="1"/>
      <c r="F26" s="10"/>
      <c r="G26" s="1"/>
      <c r="H26" s="78"/>
    </row>
    <row r="27" spans="1:8" ht="19.5" customHeight="1" x14ac:dyDescent="0.2">
      <c r="A27" s="73"/>
      <c r="B27" s="74"/>
      <c r="C27" s="75"/>
      <c r="D27" s="9"/>
      <c r="E27" s="1"/>
      <c r="F27" s="10"/>
      <c r="G27" s="1"/>
      <c r="H27" s="79"/>
    </row>
    <row r="28" spans="1:8" ht="19.5" customHeight="1" x14ac:dyDescent="0.2">
      <c r="A28" s="71"/>
      <c r="B28" s="72"/>
      <c r="C28" s="82"/>
      <c r="D28" s="9"/>
      <c r="E28" s="1"/>
      <c r="F28" s="10"/>
      <c r="G28" s="1"/>
      <c r="H28" s="78"/>
    </row>
    <row r="29" spans="1:8" ht="19.5" customHeight="1" x14ac:dyDescent="0.2">
      <c r="A29" s="73"/>
      <c r="B29" s="74"/>
      <c r="C29" s="82"/>
      <c r="D29" s="9"/>
      <c r="E29" s="1"/>
      <c r="F29" s="10"/>
      <c r="G29" s="13"/>
      <c r="H29" s="79"/>
    </row>
    <row r="30" spans="1:8" ht="19.5" customHeight="1" x14ac:dyDescent="0.2">
      <c r="A30" s="83"/>
      <c r="B30" s="84"/>
      <c r="C30" s="87"/>
      <c r="D30" s="14"/>
      <c r="E30" s="1"/>
      <c r="F30" s="14"/>
      <c r="G30" s="14"/>
      <c r="H30" s="78"/>
    </row>
    <row r="31" spans="1:8" ht="19.5" customHeight="1" x14ac:dyDescent="0.2">
      <c r="A31" s="85"/>
      <c r="B31" s="86"/>
      <c r="C31" s="87"/>
      <c r="D31" s="14"/>
      <c r="E31" s="1"/>
      <c r="F31" s="14"/>
      <c r="G31" s="14"/>
      <c r="H31" s="79"/>
    </row>
    <row r="32" spans="1:8" ht="19.5" customHeight="1" x14ac:dyDescent="0.2">
      <c r="A32" s="83"/>
      <c r="B32" s="84"/>
      <c r="C32" s="90"/>
      <c r="D32" s="9"/>
      <c r="E32" s="1"/>
      <c r="F32" s="10"/>
      <c r="G32" s="13"/>
      <c r="H32" s="90"/>
    </row>
    <row r="33" spans="1:8" ht="19.5" customHeight="1" x14ac:dyDescent="0.2">
      <c r="A33" s="85"/>
      <c r="B33" s="86"/>
      <c r="C33" s="90"/>
      <c r="D33" s="9"/>
      <c r="E33" s="1"/>
      <c r="F33" s="10"/>
      <c r="G33" s="15"/>
      <c r="H33" s="90"/>
    </row>
    <row r="34" spans="1:8" ht="19.5" customHeight="1" x14ac:dyDescent="0.2">
      <c r="A34" s="91"/>
      <c r="B34" s="91"/>
      <c r="C34" s="90"/>
      <c r="D34" s="9"/>
      <c r="E34" s="1"/>
      <c r="F34" s="10"/>
      <c r="G34" s="13"/>
      <c r="H34" s="90"/>
    </row>
    <row r="35" spans="1:8" ht="19.5" customHeight="1" x14ac:dyDescent="0.2">
      <c r="A35" s="91"/>
      <c r="B35" s="91"/>
      <c r="C35" s="90"/>
      <c r="D35" s="9"/>
      <c r="E35" s="1"/>
      <c r="F35" s="10"/>
      <c r="G35" s="15"/>
      <c r="H35" s="90"/>
    </row>
    <row r="36" spans="1:8" ht="19.5" customHeight="1" x14ac:dyDescent="0.2">
      <c r="A36" s="83"/>
      <c r="B36" s="84"/>
      <c r="C36" s="92"/>
      <c r="D36" s="14"/>
      <c r="E36" s="1"/>
      <c r="F36" s="10"/>
      <c r="G36" s="13"/>
      <c r="H36" s="92"/>
    </row>
    <row r="37" spans="1:8" ht="19.5" customHeight="1" thickBot="1" x14ac:dyDescent="0.25">
      <c r="A37" s="85"/>
      <c r="B37" s="86"/>
      <c r="C37" s="93"/>
      <c r="D37" s="14"/>
      <c r="E37" s="1"/>
      <c r="F37" s="10"/>
      <c r="G37" s="59"/>
      <c r="H37" s="93"/>
    </row>
    <row r="38" spans="1:8" ht="19.5" customHeight="1" thickBot="1" x14ac:dyDescent="0.25">
      <c r="A38" s="88" t="s">
        <v>16</v>
      </c>
      <c r="B38" s="88"/>
      <c r="C38" s="88"/>
      <c r="D38" s="88"/>
      <c r="E38" s="88"/>
      <c r="F38" s="89"/>
      <c r="G38" s="60"/>
      <c r="H38" s="94"/>
    </row>
    <row r="39" spans="1:8" ht="19.5" customHeight="1" thickBot="1" x14ac:dyDescent="0.25">
      <c r="A39" s="88"/>
      <c r="B39" s="88"/>
      <c r="C39" s="88"/>
      <c r="D39" s="88"/>
      <c r="E39" s="88"/>
      <c r="F39" s="88"/>
      <c r="G39" s="61"/>
      <c r="H39" s="95"/>
    </row>
    <row r="40" spans="1:8" ht="19.5" customHeight="1" thickBot="1" x14ac:dyDescent="0.25">
      <c r="A40" s="88" t="s">
        <v>61</v>
      </c>
      <c r="B40" s="88"/>
      <c r="C40" s="88"/>
      <c r="D40" s="88"/>
      <c r="E40" s="88"/>
      <c r="F40" s="89"/>
      <c r="G40" s="62"/>
      <c r="H40" s="87"/>
    </row>
    <row r="41" spans="1:8" ht="19.5" customHeight="1" thickBot="1" x14ac:dyDescent="0.25">
      <c r="A41" s="88"/>
      <c r="B41" s="88"/>
      <c r="C41" s="88"/>
      <c r="D41" s="88"/>
      <c r="E41" s="88"/>
      <c r="F41" s="88"/>
      <c r="G41" s="61"/>
      <c r="H41" s="90"/>
    </row>
    <row r="42" spans="1:8" ht="19.5" customHeight="1" thickBot="1" x14ac:dyDescent="0.25">
      <c r="A42" s="88" t="s">
        <v>17</v>
      </c>
      <c r="B42" s="88"/>
      <c r="C42" s="88"/>
      <c r="D42" s="88"/>
      <c r="E42" s="88"/>
      <c r="F42" s="89"/>
      <c r="G42" s="60"/>
      <c r="H42" s="96"/>
    </row>
    <row r="43" spans="1:8" ht="19.5" customHeight="1" x14ac:dyDescent="0.2">
      <c r="A43" s="88"/>
      <c r="B43" s="88"/>
      <c r="C43" s="88"/>
      <c r="D43" s="88"/>
      <c r="E43" s="88"/>
      <c r="F43" s="88"/>
      <c r="G43" s="63"/>
      <c r="H43" s="97"/>
    </row>
    <row r="44" spans="1:8" x14ac:dyDescent="0.2">
      <c r="A44" s="98" t="s">
        <v>18</v>
      </c>
      <c r="B44" s="98"/>
      <c r="C44" s="98"/>
      <c r="D44" s="98"/>
      <c r="E44" s="98"/>
      <c r="F44" s="98"/>
      <c r="G44" s="98"/>
      <c r="H44" s="98"/>
    </row>
    <row r="45" spans="1:8" x14ac:dyDescent="0.2">
      <c r="A45" s="98"/>
      <c r="B45" s="98"/>
      <c r="C45" s="98"/>
      <c r="D45" s="98"/>
      <c r="E45" s="98"/>
      <c r="F45" s="98"/>
      <c r="G45" s="98"/>
      <c r="H45" s="98"/>
    </row>
    <row r="46" spans="1:8" ht="9" hidden="1" customHeight="1" thickBot="1" x14ac:dyDescent="0.25">
      <c r="A46" s="3"/>
      <c r="B46" s="3"/>
    </row>
    <row r="47" spans="1:8" ht="18.75" hidden="1" customHeight="1" thickTop="1" thickBot="1" x14ac:dyDescent="0.25">
      <c r="A47" s="16" t="s">
        <v>19</v>
      </c>
      <c r="B47" s="16"/>
      <c r="C47" s="16" t="s">
        <v>20</v>
      </c>
      <c r="D47" s="16" t="s">
        <v>3</v>
      </c>
      <c r="E47" s="16" t="s">
        <v>4</v>
      </c>
      <c r="F47" s="16" t="s">
        <v>5</v>
      </c>
      <c r="G47" s="16" t="s">
        <v>6</v>
      </c>
      <c r="H47" s="17" t="s">
        <v>7</v>
      </c>
    </row>
    <row r="48" spans="1:8" ht="18.75" hidden="1" customHeight="1" thickTop="1" thickBot="1" x14ac:dyDescent="0.25">
      <c r="A48" s="99"/>
      <c r="B48" s="18"/>
      <c r="C48" s="101"/>
      <c r="D48" s="19"/>
      <c r="E48" s="19"/>
      <c r="F48" s="19"/>
      <c r="G48" s="20">
        <f>E48*F48</f>
        <v>0</v>
      </c>
      <c r="H48" s="103"/>
    </row>
    <row r="49" spans="1:8" ht="18.75" hidden="1" customHeight="1" thickBot="1" x14ac:dyDescent="0.25">
      <c r="A49" s="100"/>
      <c r="B49" s="18"/>
      <c r="C49" s="102"/>
      <c r="D49" s="21"/>
      <c r="E49" s="21" t="str">
        <f>IF(F49="","",E48)</f>
        <v/>
      </c>
      <c r="F49" s="21"/>
      <c r="G49" s="22">
        <f>IF(F49,E49*F49,G48)</f>
        <v>0</v>
      </c>
      <c r="H49" s="104"/>
    </row>
    <row r="50" spans="1:8" ht="18.75" hidden="1" customHeight="1" thickBot="1" x14ac:dyDescent="0.25">
      <c r="A50" s="105"/>
      <c r="B50" s="18"/>
      <c r="C50" s="106"/>
      <c r="D50" s="19"/>
      <c r="E50" s="19"/>
      <c r="F50" s="19"/>
      <c r="G50" s="20">
        <f>E50*F50</f>
        <v>0</v>
      </c>
      <c r="H50" s="107"/>
    </row>
    <row r="51" spans="1:8" ht="18.75" hidden="1" customHeight="1" thickBot="1" x14ac:dyDescent="0.25">
      <c r="A51" s="100"/>
      <c r="B51" s="18"/>
      <c r="C51" s="102"/>
      <c r="D51" s="21"/>
      <c r="E51" s="21" t="str">
        <f>IF(F51="","",E50)</f>
        <v/>
      </c>
      <c r="F51" s="21"/>
      <c r="G51" s="22">
        <f>IF(F51,E51*F51,G50)</f>
        <v>0</v>
      </c>
      <c r="H51" s="104"/>
    </row>
    <row r="52" spans="1:8" ht="18.75" hidden="1" customHeight="1" thickBot="1" x14ac:dyDescent="0.25">
      <c r="A52" s="105"/>
      <c r="B52" s="18"/>
      <c r="C52" s="106"/>
      <c r="D52" s="19"/>
      <c r="E52" s="19"/>
      <c r="F52" s="19"/>
      <c r="G52" s="20">
        <f>E52*F52</f>
        <v>0</v>
      </c>
      <c r="H52" s="107"/>
    </row>
    <row r="53" spans="1:8" ht="18.75" hidden="1" customHeight="1" thickBot="1" x14ac:dyDescent="0.25">
      <c r="A53" s="100"/>
      <c r="B53" s="18"/>
      <c r="C53" s="102"/>
      <c r="D53" s="21"/>
      <c r="E53" s="21" t="str">
        <f>IF(F53="","",E52)</f>
        <v/>
      </c>
      <c r="F53" s="21"/>
      <c r="G53" s="22">
        <f>IF(F53,E53*F53,G52)</f>
        <v>0</v>
      </c>
      <c r="H53" s="104"/>
    </row>
    <row r="54" spans="1:8" ht="18.75" hidden="1" customHeight="1" thickBot="1" x14ac:dyDescent="0.25">
      <c r="A54" s="105"/>
      <c r="B54" s="18"/>
      <c r="C54" s="106"/>
      <c r="D54" s="19"/>
      <c r="E54" s="19"/>
      <c r="F54" s="19"/>
      <c r="G54" s="20">
        <f>E54*F54</f>
        <v>0</v>
      </c>
      <c r="H54" s="107"/>
    </row>
    <row r="55" spans="1:8" ht="18.75" hidden="1" customHeight="1" thickBot="1" x14ac:dyDescent="0.25">
      <c r="A55" s="100"/>
      <c r="B55" s="18"/>
      <c r="C55" s="102"/>
      <c r="D55" s="21"/>
      <c r="E55" s="21" t="str">
        <f>IF(F55="","",E54)</f>
        <v/>
      </c>
      <c r="F55" s="21"/>
      <c r="G55" s="22">
        <f>IF(F55,E55*F55,G54)</f>
        <v>0</v>
      </c>
      <c r="H55" s="104"/>
    </row>
    <row r="56" spans="1:8" ht="18.75" hidden="1" customHeight="1" thickBot="1" x14ac:dyDescent="0.25">
      <c r="A56" s="105"/>
      <c r="B56" s="18"/>
      <c r="C56" s="106"/>
      <c r="D56" s="19"/>
      <c r="E56" s="19"/>
      <c r="F56" s="19"/>
      <c r="G56" s="20">
        <f>E56*F56</f>
        <v>0</v>
      </c>
      <c r="H56" s="107"/>
    </row>
    <row r="57" spans="1:8" ht="18.75" hidden="1" customHeight="1" thickBot="1" x14ac:dyDescent="0.25">
      <c r="A57" s="100"/>
      <c r="B57" s="18"/>
      <c r="C57" s="102"/>
      <c r="D57" s="21"/>
      <c r="E57" s="21" t="str">
        <f>IF(F57="","",E56)</f>
        <v/>
      </c>
      <c r="F57" s="21"/>
      <c r="G57" s="22">
        <f>IF(F57,E57*F57,G56)</f>
        <v>0</v>
      </c>
      <c r="H57" s="104"/>
    </row>
    <row r="58" spans="1:8" ht="18.75" hidden="1" customHeight="1" thickBot="1" x14ac:dyDescent="0.25">
      <c r="A58" s="105"/>
      <c r="B58" s="18"/>
      <c r="C58" s="106"/>
      <c r="D58" s="19"/>
      <c r="E58" s="19"/>
      <c r="F58" s="19"/>
      <c r="G58" s="20">
        <f>E58*F58</f>
        <v>0</v>
      </c>
      <c r="H58" s="107"/>
    </row>
    <row r="59" spans="1:8" ht="18.75" hidden="1" customHeight="1" thickBot="1" x14ac:dyDescent="0.25">
      <c r="A59" s="100"/>
      <c r="B59" s="18"/>
      <c r="C59" s="102"/>
      <c r="D59" s="21"/>
      <c r="E59" s="21" t="str">
        <f>IF(F59="","",E58)</f>
        <v/>
      </c>
      <c r="F59" s="21"/>
      <c r="G59" s="22">
        <f>IF(F59,E59*F59,G58)</f>
        <v>0</v>
      </c>
      <c r="H59" s="104"/>
    </row>
    <row r="60" spans="1:8" ht="18.75" hidden="1" customHeight="1" thickBot="1" x14ac:dyDescent="0.25">
      <c r="A60" s="105"/>
      <c r="B60" s="18"/>
      <c r="C60" s="106"/>
      <c r="D60" s="19"/>
      <c r="E60" s="19"/>
      <c r="F60" s="19"/>
      <c r="G60" s="20">
        <f>E60*F60</f>
        <v>0</v>
      </c>
      <c r="H60" s="107"/>
    </row>
    <row r="61" spans="1:8" ht="18.75" hidden="1" customHeight="1" thickBot="1" x14ac:dyDescent="0.25">
      <c r="A61" s="100"/>
      <c r="B61" s="18"/>
      <c r="C61" s="102"/>
      <c r="D61" s="21"/>
      <c r="E61" s="21" t="str">
        <f>IF(F61="","",E60)</f>
        <v/>
      </c>
      <c r="F61" s="21"/>
      <c r="G61" s="22">
        <f>IF(F61,E61*F61,G60)</f>
        <v>0</v>
      </c>
      <c r="H61" s="104"/>
    </row>
    <row r="62" spans="1:8" ht="18.75" hidden="1" customHeight="1" x14ac:dyDescent="0.2">
      <c r="A62" s="105"/>
      <c r="B62" s="23"/>
      <c r="C62" s="106"/>
      <c r="D62" s="19"/>
      <c r="E62" s="19"/>
      <c r="F62" s="19"/>
      <c r="G62" s="20">
        <f>E62*F62</f>
        <v>0</v>
      </c>
      <c r="H62" s="107"/>
    </row>
    <row r="63" spans="1:8" ht="18.75" hidden="1" customHeight="1" thickBot="1" x14ac:dyDescent="0.25">
      <c r="A63" s="100"/>
      <c r="B63" s="24"/>
      <c r="C63" s="102"/>
      <c r="D63" s="21"/>
      <c r="E63" s="21" t="str">
        <f>IF(F63="","",E62)</f>
        <v/>
      </c>
      <c r="F63" s="21"/>
      <c r="G63" s="22">
        <f>IF(F63,E63*F63,G62)</f>
        <v>0</v>
      </c>
      <c r="H63" s="104"/>
    </row>
    <row r="64" spans="1:8" ht="18.75" hidden="1" customHeight="1" x14ac:dyDescent="0.2">
      <c r="A64" s="105"/>
      <c r="B64" s="23"/>
      <c r="C64" s="106"/>
      <c r="D64" s="19"/>
      <c r="E64" s="19"/>
      <c r="F64" s="19"/>
      <c r="G64" s="20">
        <f>E64*F64</f>
        <v>0</v>
      </c>
      <c r="H64" s="107"/>
    </row>
    <row r="65" spans="1:8" ht="18.75" hidden="1" customHeight="1" thickBot="1" x14ac:dyDescent="0.25">
      <c r="A65" s="100"/>
      <c r="B65" s="24"/>
      <c r="C65" s="102"/>
      <c r="D65" s="21"/>
      <c r="E65" s="21" t="str">
        <f>IF(F65="","",E64)</f>
        <v/>
      </c>
      <c r="F65" s="21"/>
      <c r="G65" s="22">
        <f>IF(F65,E65*F65,G64)</f>
        <v>0</v>
      </c>
      <c r="H65" s="104"/>
    </row>
    <row r="66" spans="1:8" ht="18.75" hidden="1" customHeight="1" thickBot="1" x14ac:dyDescent="0.25">
      <c r="A66" s="105"/>
      <c r="B66" s="18"/>
      <c r="C66" s="106"/>
      <c r="D66" s="19"/>
      <c r="E66" s="19"/>
      <c r="F66" s="19"/>
      <c r="G66" s="20">
        <f>E66*F66</f>
        <v>0</v>
      </c>
      <c r="H66" s="107"/>
    </row>
    <row r="67" spans="1:8" ht="18.75" hidden="1" customHeight="1" thickBot="1" x14ac:dyDescent="0.25">
      <c r="A67" s="100"/>
      <c r="B67" s="18"/>
      <c r="C67" s="102"/>
      <c r="D67" s="21"/>
      <c r="E67" s="21" t="str">
        <f>IF(F67="","",E66)</f>
        <v/>
      </c>
      <c r="F67" s="21"/>
      <c r="G67" s="22">
        <f>IF(F67,E67*F67,G66)</f>
        <v>0</v>
      </c>
      <c r="H67" s="104"/>
    </row>
    <row r="68" spans="1:8" ht="18.75" hidden="1" customHeight="1" thickBot="1" x14ac:dyDescent="0.25">
      <c r="A68" s="105"/>
      <c r="B68" s="18"/>
      <c r="C68" s="106"/>
      <c r="D68" s="19"/>
      <c r="E68" s="19"/>
      <c r="F68" s="19"/>
      <c r="G68" s="20">
        <f>E68*F68</f>
        <v>0</v>
      </c>
      <c r="H68" s="107"/>
    </row>
    <row r="69" spans="1:8" ht="18.75" hidden="1" customHeight="1" thickBot="1" x14ac:dyDescent="0.25">
      <c r="A69" s="100"/>
      <c r="B69" s="18"/>
      <c r="C69" s="102"/>
      <c r="D69" s="21"/>
      <c r="E69" s="21" t="str">
        <f>IF(F69="","",E68)</f>
        <v/>
      </c>
      <c r="F69" s="21"/>
      <c r="G69" s="22">
        <f>IF(F69,E69*F69,G68)</f>
        <v>0</v>
      </c>
      <c r="H69" s="104"/>
    </row>
    <row r="70" spans="1:8" ht="18.75" hidden="1" customHeight="1" x14ac:dyDescent="0.2">
      <c r="A70" s="105"/>
      <c r="B70" s="23"/>
      <c r="C70" s="106"/>
      <c r="D70" s="19"/>
      <c r="E70" s="19"/>
      <c r="F70" s="19"/>
      <c r="G70" s="20">
        <f>E70*F70</f>
        <v>0</v>
      </c>
      <c r="H70" s="107"/>
    </row>
    <row r="71" spans="1:8" ht="18.75" hidden="1" customHeight="1" thickBot="1" x14ac:dyDescent="0.25">
      <c r="A71" s="100"/>
      <c r="B71" s="24"/>
      <c r="C71" s="102"/>
      <c r="D71" s="21"/>
      <c r="E71" s="21" t="str">
        <f>IF(F71="","",E70)</f>
        <v/>
      </c>
      <c r="F71" s="21"/>
      <c r="G71" s="22">
        <f>IF(F71,E71*F71,G70)</f>
        <v>0</v>
      </c>
      <c r="H71" s="104"/>
    </row>
    <row r="72" spans="1:8" ht="18.75" hidden="1" customHeight="1" x14ac:dyDescent="0.2">
      <c r="A72" s="105"/>
      <c r="B72" s="23"/>
      <c r="C72" s="106"/>
      <c r="D72" s="19"/>
      <c r="E72" s="19"/>
      <c r="F72" s="19"/>
      <c r="G72" s="20">
        <f>E72*F72</f>
        <v>0</v>
      </c>
      <c r="H72" s="107"/>
    </row>
    <row r="73" spans="1:8" ht="18.75" hidden="1" customHeight="1" thickBot="1" x14ac:dyDescent="0.25">
      <c r="A73" s="100"/>
      <c r="B73" s="24"/>
      <c r="C73" s="102"/>
      <c r="D73" s="21"/>
      <c r="E73" s="21" t="str">
        <f>IF(F73="","",E72)</f>
        <v/>
      </c>
      <c r="F73" s="21"/>
      <c r="G73" s="22">
        <f>IF(F73,E73*F73,G72)</f>
        <v>0</v>
      </c>
      <c r="H73" s="104"/>
    </row>
    <row r="74" spans="1:8" ht="18.75" hidden="1" customHeight="1" thickBot="1" x14ac:dyDescent="0.25">
      <c r="A74" s="108" t="s">
        <v>16</v>
      </c>
      <c r="B74" s="109"/>
      <c r="C74" s="110"/>
      <c r="D74" s="110"/>
      <c r="E74" s="110"/>
      <c r="F74" s="110"/>
      <c r="G74" s="25" t="str">
        <f>IF(E48="","",SUM(G50,G48,#REF!,G36,G34,G32,G30,#REF!,#REF!,G28,G26,G24,G22,G52,G54,G56,G58,G60,G62,G64,G66,G68,G70,G72))</f>
        <v/>
      </c>
      <c r="H74" s="26" t="str">
        <f>IF(G74="","",#REF!/G74*100)</f>
        <v/>
      </c>
    </row>
    <row r="75" spans="1:8" ht="18.75" hidden="1" customHeight="1" thickBot="1" x14ac:dyDescent="0.25">
      <c r="A75" s="108"/>
      <c r="B75" s="109"/>
      <c r="C75" s="110"/>
      <c r="D75" s="110"/>
      <c r="E75" s="110"/>
      <c r="F75" s="110"/>
      <c r="G75" s="27" t="str">
        <f>IF(E48="","",SUM(G51,G49,#REF!,G37,G35,G33,G31,#REF!,#REF!,G29,G27,G25,G23,G53,G55,G57,G59,G61,G63,G65,G67,G69,G71,G73))</f>
        <v/>
      </c>
      <c r="H75" s="28" t="str">
        <f>IF(G75="","",#REF!/G75*100)</f>
        <v/>
      </c>
    </row>
    <row r="76" spans="1:8" ht="18.75" hidden="1" customHeight="1" thickBot="1" x14ac:dyDescent="0.25">
      <c r="A76" s="108" t="s">
        <v>21</v>
      </c>
      <c r="B76" s="109"/>
      <c r="C76" s="110"/>
      <c r="D76" s="110"/>
      <c r="E76" s="110"/>
      <c r="F76" s="110"/>
      <c r="G76" s="25" t="str">
        <f>IF(G74="","",G74*0.05)</f>
        <v/>
      </c>
      <c r="H76" s="111"/>
    </row>
    <row r="77" spans="1:8" ht="18.75" hidden="1" customHeight="1" thickBot="1" x14ac:dyDescent="0.25">
      <c r="A77" s="108"/>
      <c r="B77" s="109"/>
      <c r="C77" s="110"/>
      <c r="D77" s="110"/>
      <c r="E77" s="110"/>
      <c r="F77" s="110"/>
      <c r="G77" s="29" t="str">
        <f>IF(G75="","",G75*0.05)</f>
        <v/>
      </c>
      <c r="H77" s="111"/>
    </row>
    <row r="78" spans="1:8" ht="18.75" hidden="1" customHeight="1" thickBot="1" x14ac:dyDescent="0.25">
      <c r="A78" s="108" t="s">
        <v>17</v>
      </c>
      <c r="B78" s="109"/>
      <c r="C78" s="110"/>
      <c r="D78" s="110"/>
      <c r="E78" s="110"/>
      <c r="F78" s="110"/>
      <c r="G78" s="25" t="str">
        <f>IF(G74="","",G74+G76)</f>
        <v/>
      </c>
      <c r="H78" s="115" t="str">
        <f>IF(G79="","",G79-G78)</f>
        <v/>
      </c>
    </row>
    <row r="79" spans="1:8" ht="18.75" hidden="1" customHeight="1" thickBot="1" x14ac:dyDescent="0.25">
      <c r="A79" s="112"/>
      <c r="B79" s="113"/>
      <c r="C79" s="114"/>
      <c r="D79" s="114"/>
      <c r="E79" s="114"/>
      <c r="F79" s="114"/>
      <c r="G79" s="29" t="str">
        <f>IF(G75="","",G75+G77)</f>
        <v/>
      </c>
      <c r="H79" s="116"/>
    </row>
    <row r="80" spans="1:8" ht="13.8" hidden="1" thickTop="1" x14ac:dyDescent="0.2">
      <c r="A80" s="117" t="s">
        <v>18</v>
      </c>
      <c r="B80" s="117"/>
      <c r="C80" s="117"/>
      <c r="D80" s="117"/>
      <c r="E80" s="117"/>
      <c r="F80" s="117"/>
      <c r="G80" s="117"/>
      <c r="H80" s="98"/>
    </row>
    <row r="81" spans="1:8" hidden="1" x14ac:dyDescent="0.2">
      <c r="A81" s="98" t="s">
        <v>22</v>
      </c>
      <c r="B81" s="98"/>
      <c r="C81" s="98"/>
      <c r="D81" s="98"/>
      <c r="E81" s="98"/>
      <c r="F81" s="98"/>
      <c r="G81" s="98"/>
      <c r="H81" s="98"/>
    </row>
    <row r="82" spans="1:8" hidden="1" x14ac:dyDescent="0.2"/>
    <row r="83" spans="1:8" hidden="1" x14ac:dyDescent="0.2"/>
    <row r="84" spans="1:8" hidden="1" x14ac:dyDescent="0.2"/>
    <row r="85" spans="1:8" hidden="1" x14ac:dyDescent="0.2"/>
    <row r="86" spans="1:8" hidden="1" x14ac:dyDescent="0.2"/>
    <row r="87" spans="1:8" hidden="1" x14ac:dyDescent="0.2"/>
    <row r="88" spans="1:8" hidden="1" x14ac:dyDescent="0.2"/>
    <row r="89" spans="1:8" hidden="1" x14ac:dyDescent="0.2"/>
  </sheetData>
  <mergeCells count="93">
    <mergeCell ref="A81:H81"/>
    <mergeCell ref="A74:F75"/>
    <mergeCell ref="A76:F77"/>
    <mergeCell ref="H76:H77"/>
    <mergeCell ref="A78:F79"/>
    <mergeCell ref="H78:H79"/>
    <mergeCell ref="A80:H80"/>
    <mergeCell ref="A70:A71"/>
    <mergeCell ref="C70:C71"/>
    <mergeCell ref="H70:H71"/>
    <mergeCell ref="A72:A73"/>
    <mergeCell ref="C72:C73"/>
    <mergeCell ref="H72:H73"/>
    <mergeCell ref="A66:A67"/>
    <mergeCell ref="C66:C67"/>
    <mergeCell ref="H66:H67"/>
    <mergeCell ref="A68:A69"/>
    <mergeCell ref="C68:C69"/>
    <mergeCell ref="H68:H69"/>
    <mergeCell ref="A62:A63"/>
    <mergeCell ref="C62:C63"/>
    <mergeCell ref="H62:H63"/>
    <mergeCell ref="A64:A65"/>
    <mergeCell ref="C64:C65"/>
    <mergeCell ref="H64:H65"/>
    <mergeCell ref="A58:A59"/>
    <mergeCell ref="C58:C59"/>
    <mergeCell ref="H58:H59"/>
    <mergeCell ref="A60:A61"/>
    <mergeCell ref="C60:C61"/>
    <mergeCell ref="H60:H61"/>
    <mergeCell ref="A54:A55"/>
    <mergeCell ref="C54:C55"/>
    <mergeCell ref="H54:H55"/>
    <mergeCell ref="A56:A57"/>
    <mergeCell ref="C56:C57"/>
    <mergeCell ref="H56:H57"/>
    <mergeCell ref="A50:A51"/>
    <mergeCell ref="C50:C51"/>
    <mergeCell ref="H50:H51"/>
    <mergeCell ref="A52:A53"/>
    <mergeCell ref="C52:C53"/>
    <mergeCell ref="H52:H53"/>
    <mergeCell ref="A42:F43"/>
    <mergeCell ref="H42:H43"/>
    <mergeCell ref="A44:H44"/>
    <mergeCell ref="A45:H45"/>
    <mergeCell ref="A48:A49"/>
    <mergeCell ref="C48:C49"/>
    <mergeCell ref="H48:H49"/>
    <mergeCell ref="A40:F41"/>
    <mergeCell ref="H40:H41"/>
    <mergeCell ref="A32:B33"/>
    <mergeCell ref="C32:C33"/>
    <mergeCell ref="H32:H33"/>
    <mergeCell ref="A34:B35"/>
    <mergeCell ref="C34:C35"/>
    <mergeCell ref="H34:H35"/>
    <mergeCell ref="A36:B37"/>
    <mergeCell ref="C36:C37"/>
    <mergeCell ref="H36:H37"/>
    <mergeCell ref="A38:F39"/>
    <mergeCell ref="H38:H39"/>
    <mergeCell ref="A28:B29"/>
    <mergeCell ref="C28:C29"/>
    <mergeCell ref="H28:H29"/>
    <mergeCell ref="A30:B31"/>
    <mergeCell ref="C30:C31"/>
    <mergeCell ref="H30:H31"/>
    <mergeCell ref="A20:B21"/>
    <mergeCell ref="A22:B23"/>
    <mergeCell ref="A19:B19"/>
    <mergeCell ref="H20:H21"/>
    <mergeCell ref="H22:H23"/>
    <mergeCell ref="D20:D21"/>
    <mergeCell ref="D22:D23"/>
    <mergeCell ref="A24:B25"/>
    <mergeCell ref="C24:C25"/>
    <mergeCell ref="H24:H25"/>
    <mergeCell ref="A26:B27"/>
    <mergeCell ref="C26:C27"/>
    <mergeCell ref="H26:H27"/>
    <mergeCell ref="D24:D25"/>
    <mergeCell ref="A1:H1"/>
    <mergeCell ref="A15:C15"/>
    <mergeCell ref="A16:C16"/>
    <mergeCell ref="E16:F16"/>
    <mergeCell ref="A17:C17"/>
    <mergeCell ref="E17:F17"/>
    <mergeCell ref="A2:H2"/>
    <mergeCell ref="A4:C4"/>
    <mergeCell ref="A5:C5"/>
    <mergeCell ref="A13:H13"/>
  </mergeCells>
  <phoneticPr fontId="2"/>
  <conditionalFormatting sqref="G33 G35 G37 G49 G51 G53 G55 G57 G59 G61 G63 G65 G67 G69 G71 G73">
    <cfRule type="cellIs" dxfId="0" priority="1" stopIfTrue="1" operator="equal">
      <formula>G32</formula>
    </cfRule>
  </conditionalFormatting>
  <pageMargins left="0.74803149606299213" right="0.55118110236220474" top="0.98425196850393704" bottom="0.98425196850393704" header="0.51181102362204722" footer="0.51181102362204722"/>
  <pageSetup paperSize="9" scale="93" orientation="portrait" horizontalDpi="400" verticalDpi="4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8"/>
  <sheetViews>
    <sheetView view="pageBreakPreview" topLeftCell="A4" zoomScaleNormal="100" zoomScaleSheetLayoutView="100" workbookViewId="0">
      <selection activeCell="K5" sqref="K5"/>
    </sheetView>
  </sheetViews>
  <sheetFormatPr defaultColWidth="9" defaultRowHeight="13.2" x14ac:dyDescent="0.2"/>
  <cols>
    <col min="1" max="1" width="18.88671875" style="33" customWidth="1"/>
    <col min="2" max="2" width="17.77734375" style="35" customWidth="1"/>
    <col min="3" max="3" width="5.44140625" style="33" bestFit="1" customWidth="1"/>
    <col min="4" max="4" width="12.5546875" style="37" bestFit="1" customWidth="1"/>
    <col min="5" max="5" width="9.21875" style="33" bestFit="1" customWidth="1"/>
    <col min="6" max="6" width="15.21875" style="33" bestFit="1" customWidth="1"/>
    <col min="7" max="7" width="0.21875" style="33" hidden="1" customWidth="1"/>
    <col min="8" max="8" width="15.77734375" style="33" customWidth="1"/>
    <col min="9" max="9" width="9" style="33"/>
    <col min="10" max="10" width="10.109375" style="33" bestFit="1" customWidth="1"/>
    <col min="11" max="16384" width="9" style="33"/>
  </cols>
  <sheetData>
    <row r="1" spans="1:8" s="30" customFormat="1" ht="36" customHeight="1" x14ac:dyDescent="0.2">
      <c r="A1" s="120" t="s">
        <v>23</v>
      </c>
      <c r="B1" s="120"/>
      <c r="C1" s="120"/>
      <c r="D1" s="120"/>
      <c r="E1" s="120"/>
      <c r="F1" s="120"/>
      <c r="G1" s="120"/>
      <c r="H1" s="120"/>
    </row>
    <row r="2" spans="1:8" s="30" customFormat="1" ht="13.8" thickBot="1" x14ac:dyDescent="0.25">
      <c r="A2" s="121" t="s">
        <v>26</v>
      </c>
      <c r="B2" s="122" t="s">
        <v>27</v>
      </c>
      <c r="C2" s="123" t="s">
        <v>28</v>
      </c>
      <c r="D2" s="124" t="s">
        <v>29</v>
      </c>
      <c r="E2" s="121" t="s">
        <v>30</v>
      </c>
      <c r="F2" s="125" t="s">
        <v>31</v>
      </c>
      <c r="G2" s="121" t="s">
        <v>32</v>
      </c>
      <c r="H2" s="121" t="s">
        <v>33</v>
      </c>
    </row>
    <row r="3" spans="1:8" s="30" customFormat="1" ht="23.25" customHeight="1" thickBot="1" x14ac:dyDescent="0.25">
      <c r="A3" s="118" t="s">
        <v>69</v>
      </c>
      <c r="B3" s="126"/>
      <c r="C3" s="127" t="s">
        <v>8</v>
      </c>
      <c r="D3" s="128"/>
      <c r="E3" s="54">
        <v>2857</v>
      </c>
      <c r="F3" s="128"/>
      <c r="G3" s="129">
        <f>F3</f>
        <v>0</v>
      </c>
      <c r="H3" s="130"/>
    </row>
    <row r="4" spans="1:8" s="30" customFormat="1" ht="23.25" customHeight="1" thickBot="1" x14ac:dyDescent="0.25">
      <c r="A4" s="118"/>
      <c r="B4" s="131"/>
      <c r="C4" s="132"/>
      <c r="D4" s="133"/>
      <c r="E4" s="39"/>
      <c r="F4" s="133"/>
      <c r="G4" s="134">
        <f>IF(F4="",G3,F4)</f>
        <v>0</v>
      </c>
      <c r="H4" s="135"/>
    </row>
    <row r="5" spans="1:8" s="30" customFormat="1" ht="23.25" customHeight="1" thickBot="1" x14ac:dyDescent="0.25">
      <c r="A5" s="118" t="s">
        <v>95</v>
      </c>
      <c r="B5" s="126"/>
      <c r="C5" s="127" t="s">
        <v>10</v>
      </c>
      <c r="D5" s="128"/>
      <c r="E5" s="54">
        <v>1</v>
      </c>
      <c r="F5" s="128"/>
      <c r="G5" s="129">
        <f>F5</f>
        <v>0</v>
      </c>
      <c r="H5" s="130"/>
    </row>
    <row r="6" spans="1:8" s="30" customFormat="1" ht="23.25" customHeight="1" thickBot="1" x14ac:dyDescent="0.25">
      <c r="A6" s="118"/>
      <c r="B6" s="131"/>
      <c r="C6" s="132"/>
      <c r="D6" s="133"/>
      <c r="E6" s="39"/>
      <c r="F6" s="133"/>
      <c r="G6" s="134">
        <f>IF(F6="",G5,F6)</f>
        <v>0</v>
      </c>
      <c r="H6" s="135"/>
    </row>
    <row r="7" spans="1:8" s="30" customFormat="1" ht="23.25" customHeight="1" thickBot="1" x14ac:dyDescent="0.25">
      <c r="A7" s="118" t="s">
        <v>94</v>
      </c>
      <c r="B7" s="126"/>
      <c r="C7" s="127" t="s">
        <v>113</v>
      </c>
      <c r="D7" s="128"/>
      <c r="E7" s="53">
        <v>12000</v>
      </c>
      <c r="F7" s="128"/>
      <c r="G7" s="129"/>
      <c r="H7" s="130" t="s">
        <v>109</v>
      </c>
    </row>
    <row r="8" spans="1:8" s="30" customFormat="1" ht="23.25" customHeight="1" thickBot="1" x14ac:dyDescent="0.25">
      <c r="A8" s="118"/>
      <c r="B8" s="131"/>
      <c r="C8" s="132"/>
      <c r="D8" s="133"/>
      <c r="E8" s="41"/>
      <c r="F8" s="133"/>
      <c r="G8" s="134"/>
      <c r="H8" s="135"/>
    </row>
    <row r="9" spans="1:8" s="30" customFormat="1" ht="23.25" customHeight="1" thickBot="1" x14ac:dyDescent="0.25">
      <c r="A9" s="136" t="s">
        <v>55</v>
      </c>
      <c r="B9" s="137" t="s">
        <v>79</v>
      </c>
      <c r="C9" s="127" t="s">
        <v>114</v>
      </c>
      <c r="D9" s="128"/>
      <c r="E9" s="54">
        <v>4</v>
      </c>
      <c r="F9" s="128"/>
      <c r="G9" s="129"/>
      <c r="H9" s="119" t="s">
        <v>102</v>
      </c>
    </row>
    <row r="10" spans="1:8" s="30" customFormat="1" ht="23.25" customHeight="1" thickBot="1" x14ac:dyDescent="0.25">
      <c r="A10" s="138"/>
      <c r="B10" s="139"/>
      <c r="C10" s="132"/>
      <c r="D10" s="133"/>
      <c r="E10" s="39"/>
      <c r="F10" s="133"/>
      <c r="G10" s="134"/>
      <c r="H10" s="119"/>
    </row>
    <row r="11" spans="1:8" s="30" customFormat="1" ht="23.25" customHeight="1" thickBot="1" x14ac:dyDescent="0.25">
      <c r="A11" s="136" t="s">
        <v>56</v>
      </c>
      <c r="B11" s="126"/>
      <c r="C11" s="127" t="s">
        <v>10</v>
      </c>
      <c r="D11" s="128"/>
      <c r="E11" s="54">
        <v>1</v>
      </c>
      <c r="F11" s="128"/>
      <c r="G11" s="129"/>
      <c r="H11" s="130"/>
    </row>
    <row r="12" spans="1:8" s="30" customFormat="1" ht="23.25" customHeight="1" thickBot="1" x14ac:dyDescent="0.25">
      <c r="A12" s="138"/>
      <c r="B12" s="131"/>
      <c r="C12" s="132"/>
      <c r="D12" s="133"/>
      <c r="E12" s="39"/>
      <c r="F12" s="133"/>
      <c r="G12" s="134"/>
      <c r="H12" s="135"/>
    </row>
    <row r="13" spans="1:8" s="30" customFormat="1" ht="23.25" customHeight="1" thickBot="1" x14ac:dyDescent="0.25">
      <c r="A13" s="136" t="s">
        <v>72</v>
      </c>
      <c r="B13" s="126"/>
      <c r="C13" s="127" t="s">
        <v>34</v>
      </c>
      <c r="D13" s="128"/>
      <c r="E13" s="54">
        <v>3000</v>
      </c>
      <c r="F13" s="128"/>
      <c r="G13" s="129"/>
      <c r="H13" s="130" t="s">
        <v>96</v>
      </c>
    </row>
    <row r="14" spans="1:8" s="30" customFormat="1" ht="23.25" customHeight="1" thickBot="1" x14ac:dyDescent="0.25">
      <c r="A14" s="138"/>
      <c r="B14" s="131"/>
      <c r="C14" s="132"/>
      <c r="D14" s="133"/>
      <c r="E14" s="39"/>
      <c r="F14" s="133"/>
      <c r="G14" s="134"/>
      <c r="H14" s="135"/>
    </row>
    <row r="15" spans="1:8" s="30" customFormat="1" ht="23.25" customHeight="1" thickBot="1" x14ac:dyDescent="0.25">
      <c r="A15" s="118" t="s">
        <v>80</v>
      </c>
      <c r="B15" s="126"/>
      <c r="C15" s="127" t="s">
        <v>10</v>
      </c>
      <c r="D15" s="128"/>
      <c r="E15" s="54">
        <v>1</v>
      </c>
      <c r="F15" s="128"/>
      <c r="G15" s="129"/>
      <c r="H15" s="130"/>
    </row>
    <row r="16" spans="1:8" s="30" customFormat="1" ht="23.25" customHeight="1" thickBot="1" x14ac:dyDescent="0.25">
      <c r="A16" s="118"/>
      <c r="B16" s="131"/>
      <c r="C16" s="132"/>
      <c r="D16" s="133"/>
      <c r="E16" s="39"/>
      <c r="F16" s="133"/>
      <c r="G16" s="134"/>
      <c r="H16" s="135"/>
    </row>
    <row r="17" spans="1:8" s="30" customFormat="1" ht="23.25" customHeight="1" thickBot="1" x14ac:dyDescent="0.25">
      <c r="A17" s="118" t="s">
        <v>73</v>
      </c>
      <c r="B17" s="126"/>
      <c r="C17" s="127" t="s">
        <v>10</v>
      </c>
      <c r="D17" s="128"/>
      <c r="E17" s="54">
        <v>1</v>
      </c>
      <c r="F17" s="128"/>
      <c r="G17" s="129"/>
      <c r="H17" s="130"/>
    </row>
    <row r="18" spans="1:8" s="30" customFormat="1" ht="23.25" customHeight="1" thickBot="1" x14ac:dyDescent="0.25">
      <c r="A18" s="118"/>
      <c r="B18" s="131"/>
      <c r="C18" s="132"/>
      <c r="D18" s="133"/>
      <c r="E18" s="39"/>
      <c r="F18" s="133"/>
      <c r="G18" s="134"/>
      <c r="H18" s="135"/>
    </row>
    <row r="19" spans="1:8" s="30" customFormat="1" ht="23.25" customHeight="1" thickBot="1" x14ac:dyDescent="0.25">
      <c r="A19" s="136" t="s">
        <v>38</v>
      </c>
      <c r="B19" s="126"/>
      <c r="C19" s="127" t="s">
        <v>10</v>
      </c>
      <c r="D19" s="128"/>
      <c r="E19" s="54">
        <v>1</v>
      </c>
      <c r="F19" s="128"/>
      <c r="G19" s="129"/>
      <c r="H19" s="130"/>
    </row>
    <row r="20" spans="1:8" s="30" customFormat="1" ht="23.25" customHeight="1" thickBot="1" x14ac:dyDescent="0.25">
      <c r="A20" s="138"/>
      <c r="B20" s="131"/>
      <c r="C20" s="132"/>
      <c r="D20" s="133"/>
      <c r="E20" s="39"/>
      <c r="F20" s="133"/>
      <c r="G20" s="134"/>
      <c r="H20" s="135"/>
    </row>
    <row r="21" spans="1:8" s="30" customFormat="1" ht="23.25" customHeight="1" thickBot="1" x14ac:dyDescent="0.25">
      <c r="A21" s="136" t="s">
        <v>86</v>
      </c>
      <c r="B21" s="136" t="s">
        <v>87</v>
      </c>
      <c r="C21" s="127" t="s">
        <v>10</v>
      </c>
      <c r="D21" s="128"/>
      <c r="E21" s="54">
        <v>1</v>
      </c>
      <c r="F21" s="128"/>
      <c r="G21" s="129"/>
      <c r="H21" s="119" t="s">
        <v>106</v>
      </c>
    </row>
    <row r="22" spans="1:8" s="30" customFormat="1" ht="23.25" customHeight="1" thickBot="1" x14ac:dyDescent="0.25">
      <c r="A22" s="138"/>
      <c r="B22" s="138"/>
      <c r="C22" s="132"/>
      <c r="D22" s="133"/>
      <c r="E22" s="39"/>
      <c r="F22" s="133"/>
      <c r="G22" s="134"/>
      <c r="H22" s="140"/>
    </row>
    <row r="23" spans="1:8" s="30" customFormat="1" ht="23.25" customHeight="1" thickBot="1" x14ac:dyDescent="0.25">
      <c r="A23" s="136" t="s">
        <v>86</v>
      </c>
      <c r="B23" s="136" t="s">
        <v>88</v>
      </c>
      <c r="C23" s="127" t="s">
        <v>10</v>
      </c>
      <c r="D23" s="128"/>
      <c r="E23" s="54">
        <v>1</v>
      </c>
      <c r="F23" s="128"/>
      <c r="G23" s="129"/>
      <c r="H23" s="119" t="s">
        <v>106</v>
      </c>
    </row>
    <row r="24" spans="1:8" s="30" customFormat="1" ht="23.25" customHeight="1" thickBot="1" x14ac:dyDescent="0.25">
      <c r="A24" s="138"/>
      <c r="B24" s="138"/>
      <c r="C24" s="132"/>
      <c r="D24" s="133"/>
      <c r="E24" s="39"/>
      <c r="F24" s="133"/>
      <c r="G24" s="134"/>
      <c r="H24" s="140"/>
    </row>
    <row r="25" spans="1:8" s="30" customFormat="1" ht="23.25" customHeight="1" thickBot="1" x14ac:dyDescent="0.25">
      <c r="A25" s="136" t="s">
        <v>85</v>
      </c>
      <c r="B25" s="136"/>
      <c r="C25" s="127" t="s">
        <v>10</v>
      </c>
      <c r="D25" s="128"/>
      <c r="E25" s="54">
        <v>1</v>
      </c>
      <c r="F25" s="128"/>
      <c r="G25" s="129"/>
      <c r="H25" s="119" t="s">
        <v>106</v>
      </c>
    </row>
    <row r="26" spans="1:8" s="30" customFormat="1" ht="23.25" customHeight="1" thickBot="1" x14ac:dyDescent="0.25">
      <c r="A26" s="138"/>
      <c r="B26" s="138"/>
      <c r="C26" s="132"/>
      <c r="D26" s="133"/>
      <c r="E26" s="39"/>
      <c r="F26" s="133"/>
      <c r="G26" s="134"/>
      <c r="H26" s="140"/>
    </row>
    <row r="27" spans="1:8" s="30" customFormat="1" ht="23.25" customHeight="1" thickBot="1" x14ac:dyDescent="0.25">
      <c r="A27" s="136" t="s">
        <v>74</v>
      </c>
      <c r="B27" s="136"/>
      <c r="C27" s="127" t="s">
        <v>81</v>
      </c>
      <c r="D27" s="128"/>
      <c r="E27" s="54">
        <v>13</v>
      </c>
      <c r="F27" s="128"/>
      <c r="G27" s="129"/>
      <c r="H27" s="130"/>
    </row>
    <row r="28" spans="1:8" s="30" customFormat="1" ht="23.25" customHeight="1" thickBot="1" x14ac:dyDescent="0.25">
      <c r="A28" s="138"/>
      <c r="B28" s="138"/>
      <c r="C28" s="132"/>
      <c r="D28" s="133"/>
      <c r="E28" s="39"/>
      <c r="F28" s="133"/>
      <c r="G28" s="134"/>
      <c r="H28" s="135"/>
    </row>
    <row r="29" spans="1:8" s="30" customFormat="1" ht="23.25" customHeight="1" thickBot="1" x14ac:dyDescent="0.25">
      <c r="A29" s="136" t="s">
        <v>75</v>
      </c>
      <c r="B29" s="136"/>
      <c r="C29" s="127" t="s">
        <v>82</v>
      </c>
      <c r="D29" s="128"/>
      <c r="E29" s="54">
        <v>13</v>
      </c>
      <c r="F29" s="128"/>
      <c r="G29" s="129"/>
      <c r="H29" s="130"/>
    </row>
    <row r="30" spans="1:8" s="30" customFormat="1" ht="23.25" customHeight="1" thickBot="1" x14ac:dyDescent="0.25">
      <c r="A30" s="138"/>
      <c r="B30" s="138"/>
      <c r="C30" s="132"/>
      <c r="D30" s="133"/>
      <c r="E30" s="39"/>
      <c r="F30" s="133"/>
      <c r="G30" s="134"/>
      <c r="H30" s="135"/>
    </row>
    <row r="31" spans="1:8" s="30" customFormat="1" ht="23.25" customHeight="1" thickBot="1" x14ac:dyDescent="0.25">
      <c r="A31" s="136" t="s">
        <v>76</v>
      </c>
      <c r="B31" s="136"/>
      <c r="C31" s="127" t="s">
        <v>34</v>
      </c>
      <c r="D31" s="128"/>
      <c r="E31" s="53">
        <v>15000</v>
      </c>
      <c r="F31" s="128"/>
      <c r="G31" s="129">
        <f>F31</f>
        <v>0</v>
      </c>
      <c r="H31" s="130"/>
    </row>
    <row r="32" spans="1:8" s="30" customFormat="1" ht="23.25" customHeight="1" thickBot="1" x14ac:dyDescent="0.25">
      <c r="A32" s="138"/>
      <c r="B32" s="138"/>
      <c r="C32" s="132"/>
      <c r="D32" s="133"/>
      <c r="E32" s="39"/>
      <c r="F32" s="133"/>
      <c r="G32" s="134">
        <f>IF(F32="",G31,F32)</f>
        <v>0</v>
      </c>
      <c r="H32" s="135"/>
    </row>
    <row r="33" spans="1:8" s="30" customFormat="1" ht="23.25" customHeight="1" thickBot="1" x14ac:dyDescent="0.25">
      <c r="A33" s="118" t="s">
        <v>83</v>
      </c>
      <c r="B33" s="136"/>
      <c r="C33" s="127" t="s">
        <v>84</v>
      </c>
      <c r="D33" s="128"/>
      <c r="E33" s="53">
        <v>10</v>
      </c>
      <c r="F33" s="128"/>
      <c r="G33" s="129">
        <f>F33</f>
        <v>0</v>
      </c>
      <c r="H33" s="130"/>
    </row>
    <row r="34" spans="1:8" s="30" customFormat="1" ht="23.25" customHeight="1" thickBot="1" x14ac:dyDescent="0.25">
      <c r="A34" s="118"/>
      <c r="B34" s="138"/>
      <c r="C34" s="132"/>
      <c r="D34" s="141"/>
      <c r="E34" s="39"/>
      <c r="F34" s="141"/>
      <c r="G34" s="134">
        <f>IF(F34="",G33,F34)</f>
        <v>0</v>
      </c>
      <c r="H34" s="135"/>
    </row>
    <row r="35" spans="1:8" s="30" customFormat="1" ht="23.25" hidden="1" customHeight="1" x14ac:dyDescent="0.2">
      <c r="A35" s="118"/>
      <c r="B35" s="136"/>
      <c r="C35" s="142"/>
      <c r="D35" s="143"/>
      <c r="E35" s="40"/>
      <c r="F35" s="143"/>
      <c r="G35" s="134">
        <f>F35</f>
        <v>0</v>
      </c>
      <c r="H35" s="144"/>
    </row>
    <row r="36" spans="1:8" s="30" customFormat="1" ht="23.25" hidden="1" customHeight="1" thickBot="1" x14ac:dyDescent="0.25">
      <c r="A36" s="118"/>
      <c r="B36" s="138"/>
      <c r="C36" s="145"/>
      <c r="D36" s="143"/>
      <c r="E36" s="39"/>
      <c r="F36" s="146"/>
      <c r="G36" s="134">
        <f>IF(F36="",G35,F36)</f>
        <v>0</v>
      </c>
      <c r="H36" s="144"/>
    </row>
    <row r="37" spans="1:8" ht="23.25" customHeight="1" thickBot="1" x14ac:dyDescent="0.25">
      <c r="A37" s="147" t="s">
        <v>97</v>
      </c>
      <c r="B37" s="136"/>
      <c r="C37" s="148"/>
      <c r="D37" s="143"/>
      <c r="E37" s="52"/>
      <c r="F37" s="149"/>
      <c r="G37" s="150" t="e">
        <f>SUM(#REF!,#REF!,#REF!,#REF!,#REF!,#REF!,#REF!,#REF!,#REF!,#REF!,#REF!,#REF!,#REF!,#REF!)</f>
        <v>#REF!</v>
      </c>
      <c r="H37" s="151"/>
    </row>
    <row r="38" spans="1:8" ht="23.25" customHeight="1" x14ac:dyDescent="0.2">
      <c r="A38" s="147"/>
      <c r="B38" s="138"/>
      <c r="C38" s="152"/>
      <c r="D38" s="143"/>
      <c r="E38" s="39"/>
      <c r="F38" s="153"/>
      <c r="G38" s="154" t="e">
        <f>SUM(#REF!,#REF!,#REF!,#REF!,#REF!,#REF!,#REF!,#REF!,#REF!,#REF!,#REF!,#REF!,#REF!,#REF!)</f>
        <v>#REF!</v>
      </c>
      <c r="H38" s="151"/>
    </row>
  </sheetData>
  <mergeCells count="31">
    <mergeCell ref="A1:H1"/>
    <mergeCell ref="A3:A4"/>
    <mergeCell ref="H9:H10"/>
    <mergeCell ref="B9:B10"/>
    <mergeCell ref="A5:A6"/>
    <mergeCell ref="C3:C4"/>
    <mergeCell ref="C5:C6"/>
    <mergeCell ref="A35:A36"/>
    <mergeCell ref="H37:H38"/>
    <mergeCell ref="A15:A16"/>
    <mergeCell ref="A17:A18"/>
    <mergeCell ref="A7:A8"/>
    <mergeCell ref="H21:H22"/>
    <mergeCell ref="H23:H24"/>
    <mergeCell ref="H25:H26"/>
    <mergeCell ref="A37:A38"/>
    <mergeCell ref="A33:A34"/>
    <mergeCell ref="C7:C8"/>
    <mergeCell ref="C9:C10"/>
    <mergeCell ref="C11:C12"/>
    <mergeCell ref="C13:C14"/>
    <mergeCell ref="C15:C16"/>
    <mergeCell ref="C17:C18"/>
    <mergeCell ref="C29:C30"/>
    <mergeCell ref="C31:C32"/>
    <mergeCell ref="C33:C34"/>
    <mergeCell ref="C19:C20"/>
    <mergeCell ref="C21:C22"/>
    <mergeCell ref="C23:C24"/>
    <mergeCell ref="C25:C26"/>
    <mergeCell ref="C27:C28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scale="92" fitToHeight="0" orientation="portrait" horizontalDpi="400" verticalDpi="400" r:id="rId1"/>
  <headerFooter alignWithMargins="0">
    <oddFooter>&amp;P ページ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7"/>
  <sheetViews>
    <sheetView view="pageBreakPreview" topLeftCell="A31" zoomScaleNormal="85" zoomScaleSheetLayoutView="100" workbookViewId="0">
      <selection activeCell="K11" sqref="K11"/>
    </sheetView>
  </sheetViews>
  <sheetFormatPr defaultColWidth="9" defaultRowHeight="13.2" x14ac:dyDescent="0.2"/>
  <cols>
    <col min="1" max="1" width="17.109375" style="33" customWidth="1"/>
    <col min="2" max="2" width="8.88671875" style="35" customWidth="1"/>
    <col min="3" max="3" width="6.88671875" style="33" customWidth="1"/>
    <col min="4" max="4" width="12.33203125" style="34" customWidth="1"/>
    <col min="5" max="5" width="7.88671875" style="36" bestFit="1" customWidth="1"/>
    <col min="6" max="6" width="14.33203125" style="34" customWidth="1"/>
    <col min="7" max="7" width="10.44140625" style="33" hidden="1" customWidth="1"/>
    <col min="8" max="8" width="18.88671875" style="33" customWidth="1"/>
    <col min="9" max="16384" width="9" style="33"/>
  </cols>
  <sheetData>
    <row r="1" spans="1:8" s="30" customFormat="1" ht="36" customHeight="1" x14ac:dyDescent="0.2">
      <c r="A1" s="120" t="s">
        <v>24</v>
      </c>
      <c r="B1" s="120"/>
      <c r="C1" s="120"/>
      <c r="D1" s="120"/>
      <c r="E1" s="120"/>
      <c r="F1" s="120"/>
      <c r="G1" s="120"/>
      <c r="H1" s="120"/>
    </row>
    <row r="2" spans="1:8" s="30" customFormat="1" ht="13.8" thickBot="1" x14ac:dyDescent="0.25">
      <c r="A2" s="121" t="s">
        <v>26</v>
      </c>
      <c r="B2" s="122" t="s">
        <v>27</v>
      </c>
      <c r="C2" s="121" t="s">
        <v>28</v>
      </c>
      <c r="D2" s="160" t="s">
        <v>29</v>
      </c>
      <c r="E2" s="161" t="s">
        <v>30</v>
      </c>
      <c r="F2" s="160" t="s">
        <v>31</v>
      </c>
      <c r="G2" s="121"/>
      <c r="H2" s="121" t="s">
        <v>33</v>
      </c>
    </row>
    <row r="3" spans="1:8" s="30" customFormat="1" ht="23.25" customHeight="1" thickBot="1" x14ac:dyDescent="0.25">
      <c r="A3" s="162" t="s">
        <v>59</v>
      </c>
      <c r="B3" s="163" t="s">
        <v>60</v>
      </c>
      <c r="C3" s="127" t="s">
        <v>10</v>
      </c>
      <c r="D3" s="128"/>
      <c r="E3" s="164">
        <v>1</v>
      </c>
      <c r="F3" s="128"/>
      <c r="G3" s="129">
        <f t="shared" ref="G3:G8" si="0">F3</f>
        <v>0</v>
      </c>
      <c r="H3" s="163" t="s">
        <v>93</v>
      </c>
    </row>
    <row r="4" spans="1:8" s="30" customFormat="1" ht="23.25" customHeight="1" thickBot="1" x14ac:dyDescent="0.25">
      <c r="A4" s="162"/>
      <c r="B4" s="163"/>
      <c r="C4" s="132"/>
      <c r="D4" s="133"/>
      <c r="E4" s="43"/>
      <c r="F4" s="133"/>
      <c r="G4" s="134">
        <f t="shared" si="0"/>
        <v>0</v>
      </c>
      <c r="H4" s="163"/>
    </row>
    <row r="5" spans="1:8" s="30" customFormat="1" ht="23.25" customHeight="1" thickBot="1" x14ac:dyDescent="0.25">
      <c r="A5" s="162" t="s">
        <v>38</v>
      </c>
      <c r="B5" s="162"/>
      <c r="C5" s="127" t="s">
        <v>34</v>
      </c>
      <c r="D5" s="165"/>
      <c r="E5" s="164">
        <v>300</v>
      </c>
      <c r="F5" s="128"/>
      <c r="G5" s="129">
        <f t="shared" si="0"/>
        <v>0</v>
      </c>
      <c r="H5" s="163" t="s">
        <v>103</v>
      </c>
    </row>
    <row r="6" spans="1:8" s="30" customFormat="1" ht="28.8" customHeight="1" thickBot="1" x14ac:dyDescent="0.25">
      <c r="A6" s="162"/>
      <c r="B6" s="162"/>
      <c r="C6" s="132"/>
      <c r="D6" s="166"/>
      <c r="E6" s="43"/>
      <c r="F6" s="166"/>
      <c r="G6" s="134">
        <f t="shared" si="0"/>
        <v>0</v>
      </c>
      <c r="H6" s="163"/>
    </row>
    <row r="7" spans="1:8" s="30" customFormat="1" ht="23.25" customHeight="1" thickBot="1" x14ac:dyDescent="0.25">
      <c r="A7" s="162" t="s">
        <v>38</v>
      </c>
      <c r="B7" s="162" t="s">
        <v>124</v>
      </c>
      <c r="C7" s="127" t="s">
        <v>34</v>
      </c>
      <c r="D7" s="128"/>
      <c r="E7" s="167">
        <v>20</v>
      </c>
      <c r="F7" s="128"/>
      <c r="G7" s="129">
        <f t="shared" si="0"/>
        <v>0</v>
      </c>
      <c r="H7" s="163"/>
    </row>
    <row r="8" spans="1:8" s="30" customFormat="1" ht="23.25" customHeight="1" thickBot="1" x14ac:dyDescent="0.25">
      <c r="A8" s="162"/>
      <c r="B8" s="162"/>
      <c r="C8" s="132"/>
      <c r="D8" s="133"/>
      <c r="E8" s="42"/>
      <c r="F8" s="133"/>
      <c r="G8" s="134">
        <f t="shared" si="0"/>
        <v>0</v>
      </c>
      <c r="H8" s="163"/>
    </row>
    <row r="9" spans="1:8" s="30" customFormat="1" ht="23.25" customHeight="1" thickBot="1" x14ac:dyDescent="0.25">
      <c r="A9" s="162" t="s">
        <v>78</v>
      </c>
      <c r="B9" s="162" t="s">
        <v>40</v>
      </c>
      <c r="C9" s="127" t="s">
        <v>8</v>
      </c>
      <c r="D9" s="165"/>
      <c r="E9" s="167">
        <v>1240</v>
      </c>
      <c r="F9" s="165"/>
      <c r="G9" s="129"/>
      <c r="H9" s="168" t="s">
        <v>98</v>
      </c>
    </row>
    <row r="10" spans="1:8" s="30" customFormat="1" ht="23.25" customHeight="1" thickBot="1" x14ac:dyDescent="0.25">
      <c r="A10" s="162"/>
      <c r="B10" s="162"/>
      <c r="C10" s="132"/>
      <c r="D10" s="166"/>
      <c r="E10" s="43"/>
      <c r="F10" s="166"/>
      <c r="G10" s="134"/>
      <c r="H10" s="168"/>
    </row>
    <row r="11" spans="1:8" s="30" customFormat="1" ht="23.25" customHeight="1" thickBot="1" x14ac:dyDescent="0.25">
      <c r="A11" s="118" t="s">
        <v>57</v>
      </c>
      <c r="B11" s="162"/>
      <c r="C11" s="127" t="s">
        <v>58</v>
      </c>
      <c r="D11" s="165"/>
      <c r="E11" s="164">
        <v>10</v>
      </c>
      <c r="F11" s="128"/>
      <c r="G11" s="129">
        <f t="shared" ref="G11:G16" si="1">F11</f>
        <v>0</v>
      </c>
      <c r="H11" s="169" t="s">
        <v>105</v>
      </c>
    </row>
    <row r="12" spans="1:8" s="30" customFormat="1" ht="23.25" customHeight="1" thickBot="1" x14ac:dyDescent="0.25">
      <c r="A12" s="118"/>
      <c r="B12" s="162"/>
      <c r="C12" s="132"/>
      <c r="D12" s="166"/>
      <c r="E12" s="43"/>
      <c r="F12" s="166"/>
      <c r="G12" s="134">
        <f t="shared" si="1"/>
        <v>0</v>
      </c>
      <c r="H12" s="170"/>
    </row>
    <row r="13" spans="1:8" s="30" customFormat="1" ht="23.25" customHeight="1" thickBot="1" x14ac:dyDescent="0.25">
      <c r="A13" s="118" t="s">
        <v>70</v>
      </c>
      <c r="B13" s="162"/>
      <c r="C13" s="127" t="s">
        <v>58</v>
      </c>
      <c r="D13" s="165"/>
      <c r="E13" s="164">
        <v>50</v>
      </c>
      <c r="F13" s="128"/>
      <c r="G13" s="129">
        <f t="shared" si="1"/>
        <v>0</v>
      </c>
      <c r="H13" s="119" t="s">
        <v>104</v>
      </c>
    </row>
    <row r="14" spans="1:8" s="30" customFormat="1" ht="23.25" customHeight="1" thickBot="1" x14ac:dyDescent="0.25">
      <c r="A14" s="118"/>
      <c r="B14" s="162"/>
      <c r="C14" s="132"/>
      <c r="D14" s="166"/>
      <c r="E14" s="43"/>
      <c r="F14" s="166"/>
      <c r="G14" s="134">
        <f t="shared" si="1"/>
        <v>0</v>
      </c>
      <c r="H14" s="119"/>
    </row>
    <row r="15" spans="1:8" s="30" customFormat="1" ht="23.25" customHeight="1" thickBot="1" x14ac:dyDescent="0.25">
      <c r="A15" s="118" t="s">
        <v>107</v>
      </c>
      <c r="B15" s="162"/>
      <c r="C15" s="127" t="s">
        <v>58</v>
      </c>
      <c r="D15" s="165"/>
      <c r="E15" s="164">
        <v>10</v>
      </c>
      <c r="F15" s="128"/>
      <c r="G15" s="129">
        <f t="shared" si="1"/>
        <v>0</v>
      </c>
      <c r="H15" s="169" t="s">
        <v>105</v>
      </c>
    </row>
    <row r="16" spans="1:8" s="30" customFormat="1" ht="23.25" customHeight="1" thickBot="1" x14ac:dyDescent="0.25">
      <c r="A16" s="118"/>
      <c r="B16" s="162"/>
      <c r="C16" s="132"/>
      <c r="D16" s="166"/>
      <c r="E16" s="43"/>
      <c r="F16" s="166"/>
      <c r="G16" s="134">
        <f t="shared" si="1"/>
        <v>0</v>
      </c>
      <c r="H16" s="170"/>
    </row>
    <row r="17" spans="1:8" s="30" customFormat="1" ht="23.25" customHeight="1" thickBot="1" x14ac:dyDescent="0.25">
      <c r="A17" s="118" t="s">
        <v>67</v>
      </c>
      <c r="B17" s="162"/>
      <c r="C17" s="127" t="s">
        <v>10</v>
      </c>
      <c r="D17" s="128"/>
      <c r="E17" s="164">
        <v>1</v>
      </c>
      <c r="F17" s="128"/>
      <c r="G17" s="129"/>
      <c r="H17" s="169"/>
    </row>
    <row r="18" spans="1:8" s="30" customFormat="1" ht="23.25" customHeight="1" thickBot="1" x14ac:dyDescent="0.25">
      <c r="A18" s="118"/>
      <c r="B18" s="162"/>
      <c r="C18" s="132"/>
      <c r="D18" s="133"/>
      <c r="E18" s="43"/>
      <c r="F18" s="133"/>
      <c r="G18" s="134"/>
      <c r="H18" s="170"/>
    </row>
    <row r="19" spans="1:8" s="30" customFormat="1" ht="23.25" customHeight="1" thickBot="1" x14ac:dyDescent="0.25">
      <c r="A19" s="118" t="s">
        <v>68</v>
      </c>
      <c r="B19" s="162"/>
      <c r="C19" s="127" t="s">
        <v>10</v>
      </c>
      <c r="D19" s="128"/>
      <c r="E19" s="164">
        <v>1</v>
      </c>
      <c r="F19" s="128"/>
      <c r="G19" s="129"/>
      <c r="H19" s="119" t="s">
        <v>126</v>
      </c>
    </row>
    <row r="20" spans="1:8" s="30" customFormat="1" ht="23.25" customHeight="1" thickBot="1" x14ac:dyDescent="0.25">
      <c r="A20" s="118"/>
      <c r="B20" s="162"/>
      <c r="C20" s="132"/>
      <c r="D20" s="133"/>
      <c r="E20" s="43"/>
      <c r="F20" s="133"/>
      <c r="G20" s="134"/>
      <c r="H20" s="119"/>
    </row>
    <row r="21" spans="1:8" s="30" customFormat="1" ht="23.25" customHeight="1" thickBot="1" x14ac:dyDescent="0.25">
      <c r="A21" s="162" t="s">
        <v>77</v>
      </c>
      <c r="B21" s="162"/>
      <c r="C21" s="127" t="s">
        <v>125</v>
      </c>
      <c r="D21" s="128"/>
      <c r="E21" s="164">
        <v>2</v>
      </c>
      <c r="F21" s="128"/>
      <c r="G21" s="129">
        <f t="shared" ref="G21:G28" si="2">F21</f>
        <v>0</v>
      </c>
      <c r="H21" s="163" t="s">
        <v>112</v>
      </c>
    </row>
    <row r="22" spans="1:8" s="30" customFormat="1" ht="23.25" customHeight="1" x14ac:dyDescent="0.2">
      <c r="A22" s="162"/>
      <c r="B22" s="162"/>
      <c r="C22" s="132"/>
      <c r="D22" s="141"/>
      <c r="E22" s="43"/>
      <c r="F22" s="141"/>
      <c r="G22" s="134">
        <f t="shared" si="2"/>
        <v>0</v>
      </c>
      <c r="H22" s="163"/>
    </row>
    <row r="23" spans="1:8" s="30" customFormat="1" ht="23.25" customHeight="1" x14ac:dyDescent="0.2">
      <c r="A23" s="162"/>
      <c r="B23" s="162"/>
      <c r="C23" s="121"/>
      <c r="D23" s="143"/>
      <c r="E23" s="43"/>
      <c r="F23" s="143"/>
      <c r="G23" s="134">
        <f t="shared" si="2"/>
        <v>0</v>
      </c>
      <c r="H23" s="163"/>
    </row>
    <row r="24" spans="1:8" s="30" customFormat="1" ht="23.25" customHeight="1" x14ac:dyDescent="0.2">
      <c r="A24" s="162"/>
      <c r="B24" s="162"/>
      <c r="C24" s="121"/>
      <c r="D24" s="143"/>
      <c r="E24" s="43"/>
      <c r="F24" s="143"/>
      <c r="G24" s="134">
        <f t="shared" si="2"/>
        <v>0</v>
      </c>
      <c r="H24" s="163"/>
    </row>
    <row r="25" spans="1:8" s="30" customFormat="1" ht="23.25" customHeight="1" x14ac:dyDescent="0.2">
      <c r="A25" s="162"/>
      <c r="B25" s="162"/>
      <c r="C25" s="121"/>
      <c r="D25" s="143"/>
      <c r="E25" s="43"/>
      <c r="F25" s="143"/>
      <c r="G25" s="134">
        <f t="shared" si="2"/>
        <v>0</v>
      </c>
      <c r="H25" s="163"/>
    </row>
    <row r="26" spans="1:8" s="30" customFormat="1" ht="23.25" customHeight="1" x14ac:dyDescent="0.2">
      <c r="A26" s="162"/>
      <c r="B26" s="162"/>
      <c r="C26" s="121"/>
      <c r="D26" s="143"/>
      <c r="E26" s="43"/>
      <c r="F26" s="143"/>
      <c r="G26" s="134">
        <f t="shared" si="2"/>
        <v>0</v>
      </c>
      <c r="H26" s="163"/>
    </row>
    <row r="27" spans="1:8" s="30" customFormat="1" ht="23.25" customHeight="1" x14ac:dyDescent="0.2">
      <c r="A27" s="162"/>
      <c r="B27" s="162"/>
      <c r="C27" s="121"/>
      <c r="D27" s="143"/>
      <c r="E27" s="43"/>
      <c r="F27" s="143"/>
      <c r="G27" s="134">
        <f t="shared" si="2"/>
        <v>0</v>
      </c>
      <c r="H27" s="163"/>
    </row>
    <row r="28" spans="1:8" s="30" customFormat="1" ht="23.25" customHeight="1" x14ac:dyDescent="0.2">
      <c r="A28" s="162"/>
      <c r="B28" s="162"/>
      <c r="C28" s="121"/>
      <c r="D28" s="143"/>
      <c r="E28" s="43"/>
      <c r="F28" s="143"/>
      <c r="G28" s="134">
        <f t="shared" si="2"/>
        <v>0</v>
      </c>
      <c r="H28" s="163"/>
    </row>
    <row r="29" spans="1:8" s="30" customFormat="1" ht="23.25" customHeight="1" x14ac:dyDescent="0.2">
      <c r="A29" s="162"/>
      <c r="B29" s="162"/>
      <c r="C29" s="121"/>
      <c r="D29" s="143"/>
      <c r="E29" s="43"/>
      <c r="F29" s="143"/>
      <c r="G29" s="134">
        <f t="shared" ref="G29:G32" si="3">F29</f>
        <v>0</v>
      </c>
      <c r="H29" s="163"/>
    </row>
    <row r="30" spans="1:8" s="30" customFormat="1" ht="23.25" customHeight="1" x14ac:dyDescent="0.2">
      <c r="A30" s="162"/>
      <c r="B30" s="162"/>
      <c r="C30" s="121"/>
      <c r="D30" s="143"/>
      <c r="E30" s="43"/>
      <c r="F30" s="143"/>
      <c r="G30" s="134">
        <f t="shared" si="3"/>
        <v>0</v>
      </c>
      <c r="H30" s="163"/>
    </row>
    <row r="31" spans="1:8" s="30" customFormat="1" ht="23.25" customHeight="1" x14ac:dyDescent="0.2">
      <c r="A31" s="162"/>
      <c r="B31" s="162"/>
      <c r="C31" s="121"/>
      <c r="D31" s="143"/>
      <c r="E31" s="43"/>
      <c r="F31" s="143"/>
      <c r="G31" s="134">
        <f t="shared" si="3"/>
        <v>0</v>
      </c>
      <c r="H31" s="163"/>
    </row>
    <row r="32" spans="1:8" s="30" customFormat="1" ht="23.25" customHeight="1" thickBot="1" x14ac:dyDescent="0.25">
      <c r="A32" s="162"/>
      <c r="B32" s="162"/>
      <c r="C32" s="121"/>
      <c r="D32" s="143"/>
      <c r="E32" s="43"/>
      <c r="F32" s="146"/>
      <c r="G32" s="134">
        <f t="shared" si="3"/>
        <v>0</v>
      </c>
      <c r="H32" s="163"/>
    </row>
    <row r="33" spans="1:8" s="30" customFormat="1" ht="23.25" customHeight="1" thickBot="1" x14ac:dyDescent="0.25">
      <c r="A33" s="147" t="s">
        <v>97</v>
      </c>
      <c r="B33" s="162"/>
      <c r="C33" s="142"/>
      <c r="D33" s="143"/>
      <c r="E33" s="52"/>
      <c r="F33" s="149"/>
      <c r="G33" s="150">
        <f>SUM(F3,F5,F7,F9,F11,F13,F15,F17,F19,F21,F23,F25,F27)</f>
        <v>0</v>
      </c>
      <c r="H33" s="171"/>
    </row>
    <row r="34" spans="1:8" s="30" customFormat="1" ht="23.25" customHeight="1" x14ac:dyDescent="0.2">
      <c r="A34" s="147"/>
      <c r="B34" s="162"/>
      <c r="C34" s="145"/>
      <c r="D34" s="143"/>
      <c r="E34" s="39"/>
      <c r="F34" s="153"/>
      <c r="G34" s="172">
        <f>SUM(F4,F6,F8,F10,F12,F14,F16,F18,F20,F22,F24,F26,F28)</f>
        <v>0</v>
      </c>
      <c r="H34" s="171"/>
    </row>
    <row r="35" spans="1:8" ht="23.25" customHeight="1" x14ac:dyDescent="0.2"/>
    <row r="36" spans="1:8" ht="23.25" customHeight="1" x14ac:dyDescent="0.2"/>
    <row r="37" spans="1:8" ht="23.25" customHeight="1" x14ac:dyDescent="0.2"/>
    <row r="38" spans="1:8" ht="23.25" customHeight="1" x14ac:dyDescent="0.2"/>
    <row r="39" spans="1:8" ht="23.25" customHeight="1" x14ac:dyDescent="0.2"/>
    <row r="40" spans="1:8" ht="23.25" customHeight="1" x14ac:dyDescent="0.2"/>
    <row r="41" spans="1:8" ht="23.25" customHeight="1" x14ac:dyDescent="0.2"/>
    <row r="42" spans="1:8" ht="23.25" customHeight="1" x14ac:dyDescent="0.2"/>
    <row r="43" spans="1:8" ht="23.25" customHeight="1" x14ac:dyDescent="0.2"/>
    <row r="44" spans="1:8" ht="23.25" customHeight="1" x14ac:dyDescent="0.2"/>
    <row r="45" spans="1:8" ht="23.25" customHeight="1" x14ac:dyDescent="0.2"/>
    <row r="46" spans="1:8" ht="23.25" customHeight="1" x14ac:dyDescent="0.2"/>
    <row r="47" spans="1:8" ht="23.25" customHeight="1" x14ac:dyDescent="0.2"/>
    <row r="48" spans="1:8" ht="23.25" customHeight="1" x14ac:dyDescent="0.2"/>
    <row r="49" ht="23.25" customHeight="1" x14ac:dyDescent="0.2"/>
    <row r="50" ht="23.25" customHeight="1" x14ac:dyDescent="0.2"/>
    <row r="51" ht="23.25" customHeight="1" x14ac:dyDescent="0.2"/>
    <row r="52" ht="23.25" customHeight="1" x14ac:dyDescent="0.2"/>
    <row r="53" ht="23.25" customHeight="1" x14ac:dyDescent="0.2"/>
    <row r="54" ht="23.25" customHeight="1" x14ac:dyDescent="0.2"/>
    <row r="55" ht="23.25" customHeight="1" x14ac:dyDescent="0.2"/>
    <row r="56" ht="23.25" customHeight="1" x14ac:dyDescent="0.2"/>
    <row r="57" ht="23.25" customHeight="1" x14ac:dyDescent="0.2"/>
    <row r="58" ht="23.25" customHeight="1" x14ac:dyDescent="0.2"/>
    <row r="59" ht="23.25" customHeight="1" x14ac:dyDescent="0.2"/>
    <row r="60" ht="23.25" customHeight="1" x14ac:dyDescent="0.2"/>
    <row r="61" ht="23.25" customHeight="1" x14ac:dyDescent="0.2"/>
    <row r="62" ht="23.25" customHeight="1" x14ac:dyDescent="0.2"/>
    <row r="63" ht="23.25" customHeight="1" x14ac:dyDescent="0.2"/>
    <row r="64" ht="23.25" customHeight="1" x14ac:dyDescent="0.2"/>
    <row r="65" ht="23.25" customHeight="1" x14ac:dyDescent="0.2"/>
    <row r="66" ht="23.25" customHeight="1" x14ac:dyDescent="0.2"/>
    <row r="67" ht="23.25" customHeight="1" x14ac:dyDescent="0.2"/>
  </sheetData>
  <mergeCells count="56">
    <mergeCell ref="H33:H34"/>
    <mergeCell ref="A25:A26"/>
    <mergeCell ref="B25:B26"/>
    <mergeCell ref="H25:H26"/>
    <mergeCell ref="A27:A28"/>
    <mergeCell ref="B27:B28"/>
    <mergeCell ref="H27:H28"/>
    <mergeCell ref="A29:A30"/>
    <mergeCell ref="B29:B30"/>
    <mergeCell ref="H29:H30"/>
    <mergeCell ref="A31:A32"/>
    <mergeCell ref="B31:B32"/>
    <mergeCell ref="H31:H32"/>
    <mergeCell ref="A33:A34"/>
    <mergeCell ref="B33:B34"/>
    <mergeCell ref="H21:H22"/>
    <mergeCell ref="A23:A24"/>
    <mergeCell ref="B23:B24"/>
    <mergeCell ref="H23:H24"/>
    <mergeCell ref="A19:A20"/>
    <mergeCell ref="A21:A22"/>
    <mergeCell ref="B21:B22"/>
    <mergeCell ref="H19:H20"/>
    <mergeCell ref="B19:B20"/>
    <mergeCell ref="A13:A14"/>
    <mergeCell ref="H13:H14"/>
    <mergeCell ref="A15:A16"/>
    <mergeCell ref="A17:A18"/>
    <mergeCell ref="A9:A10"/>
    <mergeCell ref="B9:B10"/>
    <mergeCell ref="H9:H10"/>
    <mergeCell ref="A11:A12"/>
    <mergeCell ref="B11:B12"/>
    <mergeCell ref="B13:B14"/>
    <mergeCell ref="B15:B16"/>
    <mergeCell ref="B17:B18"/>
    <mergeCell ref="C9:C10"/>
    <mergeCell ref="C11:C12"/>
    <mergeCell ref="C13:C14"/>
    <mergeCell ref="C15:C16"/>
    <mergeCell ref="C17:C18"/>
    <mergeCell ref="C19:C20"/>
    <mergeCell ref="C21:C22"/>
    <mergeCell ref="A1:H1"/>
    <mergeCell ref="A3:A4"/>
    <mergeCell ref="B3:B4"/>
    <mergeCell ref="H3:H4"/>
    <mergeCell ref="A7:A8"/>
    <mergeCell ref="B7:B8"/>
    <mergeCell ref="H7:H8"/>
    <mergeCell ref="A5:A6"/>
    <mergeCell ref="B5:B6"/>
    <mergeCell ref="H5:H6"/>
    <mergeCell ref="C3:C4"/>
    <mergeCell ref="C5:C6"/>
    <mergeCell ref="C7:C8"/>
  </mergeCells>
  <phoneticPr fontId="2"/>
  <printOptions horizontalCentered="1"/>
  <pageMargins left="0.78740157480314965" right="0.78740157480314965" top="0.59055118110236227" bottom="0.59055118110236227" header="0.51181102362204722" footer="0.51181102362204722"/>
  <pageSetup paperSize="9" scale="98" orientation="portrait" horizontalDpi="360" verticalDpi="360" r:id="rId1"/>
  <headerFooter alignWithMargins="0">
    <oddFooter>&amp;P ページ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8"/>
  <sheetViews>
    <sheetView view="pageBreakPreview" zoomScaleNormal="85" zoomScaleSheetLayoutView="100" workbookViewId="0">
      <selection activeCell="L21" sqref="L21"/>
    </sheetView>
  </sheetViews>
  <sheetFormatPr defaultColWidth="9" defaultRowHeight="13.2" x14ac:dyDescent="0.2"/>
  <cols>
    <col min="1" max="1" width="19.21875" style="31" customWidth="1"/>
    <col min="2" max="2" width="8.88671875" style="32" customWidth="1"/>
    <col min="3" max="3" width="6.88671875" style="33" customWidth="1"/>
    <col min="4" max="4" width="12.33203125" style="34" customWidth="1"/>
    <col min="5" max="5" width="9.5546875" style="33" bestFit="1" customWidth="1"/>
    <col min="6" max="6" width="14.21875" style="33" customWidth="1"/>
    <col min="7" max="7" width="10.44140625" style="33" hidden="1" customWidth="1"/>
    <col min="8" max="8" width="16.21875" style="33" customWidth="1"/>
    <col min="9" max="16384" width="9" style="33"/>
  </cols>
  <sheetData>
    <row r="1" spans="1:8" s="30" customFormat="1" ht="36" customHeight="1" x14ac:dyDescent="0.2">
      <c r="A1" s="120" t="s">
        <v>25</v>
      </c>
      <c r="B1" s="120"/>
      <c r="C1" s="120"/>
      <c r="D1" s="120"/>
      <c r="E1" s="120"/>
      <c r="F1" s="120"/>
      <c r="G1" s="120"/>
      <c r="H1" s="120"/>
    </row>
    <row r="2" spans="1:8" s="30" customFormat="1" ht="13.8" thickBot="1" x14ac:dyDescent="0.25">
      <c r="A2" s="121" t="s">
        <v>26</v>
      </c>
      <c r="B2" s="122" t="s">
        <v>27</v>
      </c>
      <c r="C2" s="121" t="s">
        <v>28</v>
      </c>
      <c r="D2" s="125" t="s">
        <v>29</v>
      </c>
      <c r="E2" s="121" t="s">
        <v>30</v>
      </c>
      <c r="F2" s="125" t="s">
        <v>31</v>
      </c>
      <c r="G2" s="121"/>
      <c r="H2" s="121" t="s">
        <v>33</v>
      </c>
    </row>
    <row r="3" spans="1:8" s="30" customFormat="1" ht="23.25" customHeight="1" thickBot="1" x14ac:dyDescent="0.25">
      <c r="A3" s="173" t="s">
        <v>35</v>
      </c>
      <c r="B3" s="173" t="s">
        <v>110</v>
      </c>
      <c r="C3" s="127" t="s">
        <v>10</v>
      </c>
      <c r="D3" s="128"/>
      <c r="E3" s="164">
        <v>1</v>
      </c>
      <c r="F3" s="174"/>
      <c r="G3" s="129">
        <f>F3</f>
        <v>0</v>
      </c>
      <c r="H3" s="175"/>
    </row>
    <row r="4" spans="1:8" s="30" customFormat="1" ht="23.25" customHeight="1" thickBot="1" x14ac:dyDescent="0.25">
      <c r="A4" s="173"/>
      <c r="B4" s="173"/>
      <c r="C4" s="132"/>
      <c r="D4" s="133"/>
      <c r="E4" s="43"/>
      <c r="F4" s="133"/>
      <c r="G4" s="134">
        <f>IF(F4="",G3,F4)</f>
        <v>0</v>
      </c>
      <c r="H4" s="175"/>
    </row>
    <row r="5" spans="1:8" s="30" customFormat="1" ht="23.25" customHeight="1" thickBot="1" x14ac:dyDescent="0.25">
      <c r="A5" s="173" t="s">
        <v>35</v>
      </c>
      <c r="B5" s="173" t="s">
        <v>36</v>
      </c>
      <c r="C5" s="127" t="s">
        <v>8</v>
      </c>
      <c r="D5" s="128"/>
      <c r="E5" s="164">
        <v>120</v>
      </c>
      <c r="F5" s="174"/>
      <c r="G5" s="129">
        <f>F5</f>
        <v>0</v>
      </c>
      <c r="H5" s="175" t="s">
        <v>52</v>
      </c>
    </row>
    <row r="6" spans="1:8" s="30" customFormat="1" ht="23.25" customHeight="1" thickBot="1" x14ac:dyDescent="0.25">
      <c r="A6" s="173"/>
      <c r="B6" s="173"/>
      <c r="C6" s="132"/>
      <c r="D6" s="133"/>
      <c r="E6" s="43"/>
      <c r="F6" s="133"/>
      <c r="G6" s="134">
        <f>IF(F6="",G5,F6)</f>
        <v>0</v>
      </c>
      <c r="H6" s="175"/>
    </row>
    <row r="7" spans="1:8" s="30" customFormat="1" ht="23.25" customHeight="1" thickBot="1" x14ac:dyDescent="0.25">
      <c r="A7" s="176" t="s">
        <v>35</v>
      </c>
      <c r="B7" s="173" t="s">
        <v>37</v>
      </c>
      <c r="C7" s="127" t="s">
        <v>8</v>
      </c>
      <c r="D7" s="128"/>
      <c r="E7" s="164">
        <v>2750</v>
      </c>
      <c r="F7" s="174"/>
      <c r="G7" s="129">
        <f>F7</f>
        <v>0</v>
      </c>
      <c r="H7" s="175" t="s">
        <v>53</v>
      </c>
    </row>
    <row r="8" spans="1:8" s="30" customFormat="1" ht="23.25" customHeight="1" thickBot="1" x14ac:dyDescent="0.25">
      <c r="A8" s="177"/>
      <c r="B8" s="173"/>
      <c r="C8" s="132"/>
      <c r="D8" s="133"/>
      <c r="E8" s="42"/>
      <c r="F8" s="133"/>
      <c r="G8" s="134">
        <f>IF(F8="",G7,F8)</f>
        <v>0</v>
      </c>
      <c r="H8" s="175"/>
    </row>
    <row r="9" spans="1:8" s="30" customFormat="1" ht="23.25" customHeight="1" thickBot="1" x14ac:dyDescent="0.25">
      <c r="A9" s="176" t="s">
        <v>35</v>
      </c>
      <c r="B9" s="173" t="s">
        <v>39</v>
      </c>
      <c r="C9" s="127" t="s">
        <v>8</v>
      </c>
      <c r="D9" s="165"/>
      <c r="E9" s="164">
        <v>1330</v>
      </c>
      <c r="F9" s="174"/>
      <c r="G9" s="129">
        <f>F9</f>
        <v>0</v>
      </c>
      <c r="H9" s="175" t="s">
        <v>51</v>
      </c>
    </row>
    <row r="10" spans="1:8" s="30" customFormat="1" ht="23.25" customHeight="1" thickBot="1" x14ac:dyDescent="0.25">
      <c r="A10" s="177"/>
      <c r="B10" s="173"/>
      <c r="C10" s="132"/>
      <c r="D10" s="166"/>
      <c r="E10" s="43"/>
      <c r="F10" s="166"/>
      <c r="G10" s="134">
        <f>IF(F10="",G9,F10)</f>
        <v>0</v>
      </c>
      <c r="H10" s="175"/>
    </row>
    <row r="11" spans="1:8" s="30" customFormat="1" ht="23.25" customHeight="1" thickBot="1" x14ac:dyDescent="0.25">
      <c r="A11" s="176" t="s">
        <v>41</v>
      </c>
      <c r="B11" s="173"/>
      <c r="C11" s="127" t="s">
        <v>42</v>
      </c>
      <c r="D11" s="128"/>
      <c r="E11" s="178">
        <v>180500</v>
      </c>
      <c r="F11" s="174"/>
      <c r="G11" s="129">
        <f>F11</f>
        <v>0</v>
      </c>
      <c r="H11" s="175" t="s">
        <v>43</v>
      </c>
    </row>
    <row r="12" spans="1:8" s="30" customFormat="1" ht="23.25" customHeight="1" thickBot="1" x14ac:dyDescent="0.25">
      <c r="A12" s="177"/>
      <c r="B12" s="173"/>
      <c r="C12" s="132"/>
      <c r="D12" s="133"/>
      <c r="E12" s="43"/>
      <c r="F12" s="133"/>
      <c r="G12" s="134">
        <f>IF(F12="",G11,F12)</f>
        <v>0</v>
      </c>
      <c r="H12" s="175"/>
    </row>
    <row r="13" spans="1:8" s="30" customFormat="1" ht="23.25" customHeight="1" thickBot="1" x14ac:dyDescent="0.25">
      <c r="A13" s="176" t="s">
        <v>44</v>
      </c>
      <c r="B13" s="173"/>
      <c r="C13" s="127" t="s">
        <v>10</v>
      </c>
      <c r="D13" s="128"/>
      <c r="E13" s="179">
        <v>1</v>
      </c>
      <c r="F13" s="174"/>
      <c r="G13" s="129">
        <f>F13</f>
        <v>0</v>
      </c>
      <c r="H13" s="169"/>
    </row>
    <row r="14" spans="1:8" s="30" customFormat="1" ht="23.25" customHeight="1" thickBot="1" x14ac:dyDescent="0.25">
      <c r="A14" s="177"/>
      <c r="B14" s="173"/>
      <c r="C14" s="132"/>
      <c r="D14" s="133"/>
      <c r="E14" s="180"/>
      <c r="F14" s="133"/>
      <c r="G14" s="134">
        <f>IF(F14="",G13,F14)</f>
        <v>0</v>
      </c>
      <c r="H14" s="170"/>
    </row>
    <row r="15" spans="1:8" s="30" customFormat="1" ht="23.25" customHeight="1" thickBot="1" x14ac:dyDescent="0.25">
      <c r="A15" s="176" t="s">
        <v>46</v>
      </c>
      <c r="B15" s="173"/>
      <c r="C15" s="127" t="s">
        <v>62</v>
      </c>
      <c r="D15" s="128"/>
      <c r="E15" s="164">
        <f>140*50</f>
        <v>7000</v>
      </c>
      <c r="F15" s="174"/>
      <c r="G15" s="129">
        <f>F15</f>
        <v>0</v>
      </c>
      <c r="H15" s="169" t="s">
        <v>66</v>
      </c>
    </row>
    <row r="16" spans="1:8" s="30" customFormat="1" ht="23.25" customHeight="1" thickBot="1" x14ac:dyDescent="0.25">
      <c r="A16" s="177"/>
      <c r="B16" s="173"/>
      <c r="C16" s="132"/>
      <c r="D16" s="133"/>
      <c r="E16" s="43"/>
      <c r="F16" s="133"/>
      <c r="G16" s="134">
        <f>IF(F16="",G15,F16)</f>
        <v>0</v>
      </c>
      <c r="H16" s="170" t="s">
        <v>63</v>
      </c>
    </row>
    <row r="17" spans="1:8" s="30" customFormat="1" ht="23.25" customHeight="1" thickBot="1" x14ac:dyDescent="0.25">
      <c r="A17" s="176" t="s">
        <v>54</v>
      </c>
      <c r="B17" s="173"/>
      <c r="C17" s="127" t="s">
        <v>62</v>
      </c>
      <c r="D17" s="128"/>
      <c r="E17" s="164">
        <f>300*60</f>
        <v>18000</v>
      </c>
      <c r="F17" s="174"/>
      <c r="G17" s="129">
        <f>F17</f>
        <v>0</v>
      </c>
      <c r="H17" s="169" t="s">
        <v>47</v>
      </c>
    </row>
    <row r="18" spans="1:8" s="30" customFormat="1" ht="23.25" customHeight="1" thickBot="1" x14ac:dyDescent="0.25">
      <c r="A18" s="177"/>
      <c r="B18" s="173"/>
      <c r="C18" s="132"/>
      <c r="D18" s="133"/>
      <c r="E18" s="43"/>
      <c r="F18" s="133"/>
      <c r="G18" s="134">
        <f>IF(F18="",G17,F18)</f>
        <v>0</v>
      </c>
      <c r="H18" s="170" t="s">
        <v>64</v>
      </c>
    </row>
    <row r="19" spans="1:8" s="30" customFormat="1" ht="23.25" customHeight="1" thickBot="1" x14ac:dyDescent="0.25">
      <c r="A19" s="176" t="s">
        <v>54</v>
      </c>
      <c r="B19" s="173"/>
      <c r="C19" s="127" t="s">
        <v>62</v>
      </c>
      <c r="D19" s="128"/>
      <c r="E19" s="164">
        <f>300*60</f>
        <v>18000</v>
      </c>
      <c r="F19" s="174"/>
      <c r="G19" s="129">
        <f>F19</f>
        <v>0</v>
      </c>
      <c r="H19" s="181" t="s">
        <v>48</v>
      </c>
    </row>
    <row r="20" spans="1:8" s="30" customFormat="1" ht="23.25" customHeight="1" thickBot="1" x14ac:dyDescent="0.25">
      <c r="A20" s="177"/>
      <c r="B20" s="173"/>
      <c r="C20" s="132"/>
      <c r="D20" s="133"/>
      <c r="E20" s="43"/>
      <c r="F20" s="133"/>
      <c r="G20" s="134">
        <f>IF(F20="",G19,F20)</f>
        <v>0</v>
      </c>
      <c r="H20" s="182" t="s">
        <v>64</v>
      </c>
    </row>
    <row r="21" spans="1:8" s="30" customFormat="1" ht="23.25" customHeight="1" thickBot="1" x14ac:dyDescent="0.25">
      <c r="A21" s="176" t="s">
        <v>49</v>
      </c>
      <c r="B21" s="173"/>
      <c r="C21" s="127" t="s">
        <v>45</v>
      </c>
      <c r="D21" s="165"/>
      <c r="E21" s="179">
        <v>22</v>
      </c>
      <c r="F21" s="174"/>
      <c r="G21" s="129">
        <f>F21</f>
        <v>0</v>
      </c>
      <c r="H21" s="181" t="s">
        <v>50</v>
      </c>
    </row>
    <row r="22" spans="1:8" s="30" customFormat="1" ht="23.25" customHeight="1" thickBot="1" x14ac:dyDescent="0.25">
      <c r="A22" s="177"/>
      <c r="B22" s="173"/>
      <c r="C22" s="132"/>
      <c r="D22" s="166"/>
      <c r="E22" s="183"/>
      <c r="F22" s="166"/>
      <c r="G22" s="134">
        <f>IF(F22="",G21,F22)</f>
        <v>0</v>
      </c>
      <c r="H22" s="182"/>
    </row>
    <row r="23" spans="1:8" s="30" customFormat="1" ht="23.25" customHeight="1" thickBot="1" x14ac:dyDescent="0.25">
      <c r="A23" s="176" t="s">
        <v>49</v>
      </c>
      <c r="B23" s="173"/>
      <c r="C23" s="127" t="s">
        <v>45</v>
      </c>
      <c r="D23" s="165"/>
      <c r="E23" s="179">
        <v>2</v>
      </c>
      <c r="F23" s="174"/>
      <c r="G23" s="129">
        <f>F23</f>
        <v>0</v>
      </c>
      <c r="H23" s="181" t="s">
        <v>50</v>
      </c>
    </row>
    <row r="24" spans="1:8" s="30" customFormat="1" ht="23.25" customHeight="1" thickBot="1" x14ac:dyDescent="0.25">
      <c r="A24" s="177" t="s">
        <v>111</v>
      </c>
      <c r="B24" s="173"/>
      <c r="C24" s="132"/>
      <c r="D24" s="166"/>
      <c r="E24" s="183"/>
      <c r="F24" s="166"/>
      <c r="G24" s="134">
        <f>IF(F24="",G23,F24)</f>
        <v>0</v>
      </c>
      <c r="H24" s="182"/>
    </row>
    <row r="25" spans="1:8" s="30" customFormat="1" ht="23.25" customHeight="1" thickBot="1" x14ac:dyDescent="0.25">
      <c r="A25" s="118" t="s">
        <v>71</v>
      </c>
      <c r="B25" s="173"/>
      <c r="C25" s="127" t="s">
        <v>10</v>
      </c>
      <c r="D25" s="165"/>
      <c r="E25" s="179">
        <v>1</v>
      </c>
      <c r="F25" s="174"/>
      <c r="G25" s="129"/>
      <c r="H25" s="181"/>
    </row>
    <row r="26" spans="1:8" s="30" customFormat="1" ht="23.25" customHeight="1" thickBot="1" x14ac:dyDescent="0.25">
      <c r="A26" s="118"/>
      <c r="B26" s="173"/>
      <c r="C26" s="132"/>
      <c r="D26" s="166"/>
      <c r="E26" s="183"/>
      <c r="F26" s="166"/>
      <c r="G26" s="134"/>
      <c r="H26" s="182"/>
    </row>
    <row r="27" spans="1:8" s="30" customFormat="1" ht="23.25" customHeight="1" thickBot="1" x14ac:dyDescent="0.25">
      <c r="A27" s="173" t="s">
        <v>108</v>
      </c>
      <c r="B27" s="173"/>
      <c r="C27" s="127" t="s">
        <v>34</v>
      </c>
      <c r="D27" s="128"/>
      <c r="E27" s="164">
        <v>5000</v>
      </c>
      <c r="F27" s="128"/>
      <c r="G27" s="129"/>
      <c r="H27" s="181"/>
    </row>
    <row r="28" spans="1:8" s="30" customFormat="1" ht="23.25" customHeight="1" thickBot="1" x14ac:dyDescent="0.25">
      <c r="A28" s="173"/>
      <c r="B28" s="173"/>
      <c r="C28" s="132"/>
      <c r="D28" s="133"/>
      <c r="E28" s="43"/>
      <c r="F28" s="133"/>
      <c r="G28" s="134"/>
      <c r="H28" s="182"/>
    </row>
    <row r="29" spans="1:8" s="30" customFormat="1" ht="23.25" customHeight="1" thickBot="1" x14ac:dyDescent="0.25">
      <c r="A29" s="173" t="s">
        <v>89</v>
      </c>
      <c r="B29" s="173"/>
      <c r="C29" s="127" t="s">
        <v>8</v>
      </c>
      <c r="D29" s="128"/>
      <c r="E29" s="164">
        <v>3000</v>
      </c>
      <c r="F29" s="128"/>
      <c r="G29" s="129"/>
      <c r="H29" s="181" t="s">
        <v>91</v>
      </c>
    </row>
    <row r="30" spans="1:8" s="30" customFormat="1" ht="23.25" customHeight="1" thickBot="1" x14ac:dyDescent="0.25">
      <c r="A30" s="173"/>
      <c r="B30" s="173"/>
      <c r="C30" s="132"/>
      <c r="D30" s="133"/>
      <c r="E30" s="43"/>
      <c r="F30" s="133"/>
      <c r="G30" s="134"/>
      <c r="H30" s="182"/>
    </row>
    <row r="31" spans="1:8" s="30" customFormat="1" ht="23.25" customHeight="1" thickBot="1" x14ac:dyDescent="0.25">
      <c r="A31" s="173" t="s">
        <v>90</v>
      </c>
      <c r="B31" s="173"/>
      <c r="C31" s="127" t="s">
        <v>8</v>
      </c>
      <c r="D31" s="128"/>
      <c r="E31" s="184">
        <v>3000</v>
      </c>
      <c r="F31" s="128"/>
      <c r="G31" s="129"/>
      <c r="H31" s="181" t="s">
        <v>92</v>
      </c>
    </row>
    <row r="32" spans="1:8" s="30" customFormat="1" ht="23.25" customHeight="1" thickBot="1" x14ac:dyDescent="0.25">
      <c r="A32" s="173"/>
      <c r="B32" s="173"/>
      <c r="C32" s="132"/>
      <c r="D32" s="141"/>
      <c r="E32" s="185"/>
      <c r="F32" s="133"/>
      <c r="G32" s="134"/>
      <c r="H32" s="182"/>
    </row>
    <row r="33" spans="1:8" s="30" customFormat="1" ht="23.25" customHeight="1" thickBot="1" x14ac:dyDescent="0.25">
      <c r="A33" s="147" t="s">
        <v>97</v>
      </c>
      <c r="B33" s="162"/>
      <c r="C33" s="142"/>
      <c r="D33" s="143"/>
      <c r="E33" s="52"/>
      <c r="F33" s="149"/>
      <c r="G33" s="150" t="e">
        <f>SUM(#REF!,#REF!,#REF!,#REF!,#REF!,#REF!,#REF!,#REF!,#REF!,#REF!,#REF!,#REF!,#REF!,#REF!)</f>
        <v>#REF!</v>
      </c>
      <c r="H33" s="171"/>
    </row>
    <row r="34" spans="1:8" s="30" customFormat="1" ht="23.25" customHeight="1" x14ac:dyDescent="0.2">
      <c r="A34" s="147"/>
      <c r="B34" s="162"/>
      <c r="C34" s="145"/>
      <c r="D34" s="143"/>
      <c r="E34" s="39"/>
      <c r="F34" s="153"/>
      <c r="G34" s="154" t="e">
        <f>SUM(#REF!,#REF!,#REF!,#REF!,#REF!,#REF!,#REF!,#REF!,#REF!,#REF!,#REF!,#REF!,#REF!)</f>
        <v>#REF!</v>
      </c>
      <c r="H34" s="171"/>
    </row>
    <row r="35" spans="1:8" ht="36" customHeight="1" x14ac:dyDescent="0.2"/>
    <row r="36" spans="1:8" ht="23.25" customHeight="1" x14ac:dyDescent="0.2"/>
    <row r="37" spans="1:8" ht="23.25" customHeight="1" x14ac:dyDescent="0.2"/>
    <row r="38" spans="1:8" ht="23.25" customHeight="1" x14ac:dyDescent="0.2"/>
    <row r="39" spans="1:8" ht="23.25" customHeight="1" x14ac:dyDescent="0.2"/>
    <row r="40" spans="1:8" ht="23.25" customHeight="1" x14ac:dyDescent="0.2"/>
    <row r="41" spans="1:8" ht="23.25" customHeight="1" x14ac:dyDescent="0.2"/>
    <row r="42" spans="1:8" ht="23.25" customHeight="1" x14ac:dyDescent="0.2"/>
    <row r="43" spans="1:8" ht="23.25" customHeight="1" x14ac:dyDescent="0.2"/>
    <row r="44" spans="1:8" ht="23.25" customHeight="1" x14ac:dyDescent="0.2"/>
    <row r="45" spans="1:8" ht="23.25" customHeight="1" x14ac:dyDescent="0.2"/>
    <row r="46" spans="1:8" ht="23.25" customHeight="1" x14ac:dyDescent="0.2"/>
    <row r="47" spans="1:8" ht="23.25" customHeight="1" x14ac:dyDescent="0.2"/>
    <row r="48" spans="1:8" ht="23.25" customHeight="1" x14ac:dyDescent="0.2"/>
    <row r="49" ht="23.25" customHeight="1" x14ac:dyDescent="0.2"/>
    <row r="50" ht="23.25" customHeight="1" x14ac:dyDescent="0.2"/>
    <row r="51" ht="23.25" customHeight="1" x14ac:dyDescent="0.2"/>
    <row r="52" ht="23.25" customHeight="1" x14ac:dyDescent="0.2"/>
    <row r="53" ht="23.25" customHeight="1" x14ac:dyDescent="0.2"/>
    <row r="54" ht="23.25" customHeight="1" x14ac:dyDescent="0.2"/>
    <row r="55" ht="23.25" customHeight="1" x14ac:dyDescent="0.2"/>
    <row r="56" ht="23.25" customHeight="1" x14ac:dyDescent="0.2"/>
    <row r="57" ht="23.25" customHeight="1" x14ac:dyDescent="0.2"/>
    <row r="58" ht="23.25" customHeight="1" x14ac:dyDescent="0.2"/>
    <row r="59" ht="23.25" customHeight="1" x14ac:dyDescent="0.2"/>
    <row r="60" ht="23.25" customHeight="1" x14ac:dyDescent="0.2"/>
    <row r="61" ht="23.25" customHeight="1" x14ac:dyDescent="0.2"/>
    <row r="62" ht="23.25" customHeight="1" x14ac:dyDescent="0.2"/>
    <row r="63" ht="23.25" customHeight="1" x14ac:dyDescent="0.2"/>
    <row r="64" ht="23.25" customHeight="1" x14ac:dyDescent="0.2"/>
    <row r="65" ht="23.25" customHeight="1" x14ac:dyDescent="0.2"/>
    <row r="66" ht="23.25" customHeight="1" x14ac:dyDescent="0.2"/>
    <row r="67" ht="23.25" customHeight="1" x14ac:dyDescent="0.2"/>
    <row r="68" ht="23.25" customHeight="1" x14ac:dyDescent="0.2"/>
  </sheetData>
  <mergeCells count="45">
    <mergeCell ref="A1:H1"/>
    <mergeCell ref="A3:A4"/>
    <mergeCell ref="A29:A30"/>
    <mergeCell ref="B29:B30"/>
    <mergeCell ref="H5:H6"/>
    <mergeCell ref="H7:H8"/>
    <mergeCell ref="B9:B10"/>
    <mergeCell ref="B3:B4"/>
    <mergeCell ref="H3:H4"/>
    <mergeCell ref="A25:A26"/>
    <mergeCell ref="A27:A28"/>
    <mergeCell ref="H9:H10"/>
    <mergeCell ref="H11:H12"/>
    <mergeCell ref="B27:B28"/>
    <mergeCell ref="C3:C4"/>
    <mergeCell ref="C5:C6"/>
    <mergeCell ref="H33:H34"/>
    <mergeCell ref="B7:B8"/>
    <mergeCell ref="B11:B12"/>
    <mergeCell ref="B13:B14"/>
    <mergeCell ref="B15:B16"/>
    <mergeCell ref="B17:B18"/>
    <mergeCell ref="B19:B20"/>
    <mergeCell ref="B21:B22"/>
    <mergeCell ref="B23:B24"/>
    <mergeCell ref="B25:B26"/>
    <mergeCell ref="B33:B34"/>
    <mergeCell ref="C7:C8"/>
    <mergeCell ref="C9:C10"/>
    <mergeCell ref="C11:C12"/>
    <mergeCell ref="C13:C14"/>
    <mergeCell ref="C15:C16"/>
    <mergeCell ref="A31:A32"/>
    <mergeCell ref="B31:B32"/>
    <mergeCell ref="A33:A34"/>
    <mergeCell ref="A5:A6"/>
    <mergeCell ref="B5:B6"/>
    <mergeCell ref="C29:C30"/>
    <mergeCell ref="C31:C32"/>
    <mergeCell ref="C17:C18"/>
    <mergeCell ref="C19:C20"/>
    <mergeCell ref="C21:C22"/>
    <mergeCell ref="C23:C24"/>
    <mergeCell ref="C27:C28"/>
    <mergeCell ref="C25:C26"/>
  </mergeCells>
  <phoneticPr fontId="2"/>
  <printOptions horizontalCentered="1"/>
  <pageMargins left="0.78740157480314965" right="0.78740157480314965" top="0.59055118110236227" bottom="0.59055118110236227" header="0.51181102362204722" footer="0.51181102362204722"/>
  <pageSetup paperSize="9" scale="98" orientation="portrait" horizontalDpi="360" verticalDpi="360" r:id="rId1"/>
  <headerFooter alignWithMargins="0">
    <oddFooter>&amp;P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見積書 (表紙・集計）</vt:lpstr>
      <vt:lpstr>１号明細書</vt:lpstr>
      <vt:lpstr>２号明細書</vt:lpstr>
      <vt:lpstr>３号明細書</vt:lpstr>
      <vt:lpstr>'１号明細書'!Print_Area</vt:lpstr>
      <vt:lpstr>'３号明細書'!Print_Area</vt:lpstr>
      <vt:lpstr>'見積書 (表紙・集計）'!Print_Area</vt:lpstr>
      <vt:lpstr>'見積書 (表紙・集計）'!Print_Titles</vt:lpstr>
    </vt:vector>
  </TitlesOfParts>
  <Company>豊田市役所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川瀬　早希</dc:creator>
  <cp:lastModifiedBy>柳瀬　秀哉</cp:lastModifiedBy>
  <cp:lastPrinted>2026-01-05T04:40:09Z</cp:lastPrinted>
  <dcterms:created xsi:type="dcterms:W3CDTF">2015-02-19T02:07:48Z</dcterms:created>
  <dcterms:modified xsi:type="dcterms:W3CDTF">2026-01-05T07:17:32Z</dcterms:modified>
</cp:coreProperties>
</file>